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an-baptiste\Desktop\Prive\Cahier des charges\Chassis\"/>
    </mc:Choice>
  </mc:AlternateContent>
  <xr:revisionPtr revIDLastSave="0" documentId="13_ncr:1_{23637499-28A3-44B6-B68B-DE9E0EDD390D}" xr6:coauthVersionLast="36" xr6:coauthVersionMax="47" xr10:uidLastSave="{00000000-0000-0000-0000-000000000000}"/>
  <bookViews>
    <workbookView xWindow="0" yWindow="0" windowWidth="23040" windowHeight="9060" tabRatio="902" xr2:uid="{00000000-000D-0000-FFFF-FFFF00000000}"/>
  </bookViews>
  <sheets>
    <sheet name="Men-ext" sheetId="36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_1_1" localSheetId="0">#REF!</definedName>
    <definedName name="Excel_BuiltIn_Print_Area_1_1_1_1">#REF!</definedName>
    <definedName name="_xlnm.Print_Titles" localSheetId="0">'Men-ext'!$1:$7</definedName>
    <definedName name="wfgwd" localSheetId="0">#REF!</definedName>
    <definedName name="wfgwd">#REF!</definedName>
    <definedName name="_xlnm.Print_Area" localSheetId="0">'Men-ext'!$A$1:$AT$41</definedName>
  </definedNames>
  <calcPr calcId="191029"/>
</workbook>
</file>

<file path=xl/calcChain.xml><?xml version="1.0" encoding="utf-8"?>
<calcChain xmlns="http://schemas.openxmlformats.org/spreadsheetml/2006/main">
  <c r="H29" i="36" l="1"/>
  <c r="V37" i="36"/>
  <c r="V36" i="36"/>
  <c r="V35" i="36"/>
  <c r="AT37" i="36"/>
  <c r="W37" i="36"/>
  <c r="T37" i="36"/>
  <c r="F37" i="36"/>
  <c r="V33" i="36"/>
  <c r="W32" i="36"/>
  <c r="V32" i="36"/>
  <c r="T32" i="36"/>
  <c r="AT36" i="36"/>
  <c r="W36" i="36"/>
  <c r="T36" i="36"/>
  <c r="F36" i="36"/>
  <c r="AT35" i="36"/>
  <c r="W35" i="36"/>
  <c r="T35" i="36"/>
  <c r="F35" i="36"/>
  <c r="H23" i="36"/>
  <c r="W28" i="36"/>
  <c r="V28" i="36"/>
  <c r="T28" i="36"/>
  <c r="W27" i="36"/>
  <c r="V27" i="36"/>
  <c r="T27" i="36"/>
  <c r="F27" i="36"/>
  <c r="AT26" i="36"/>
  <c r="W26" i="36"/>
  <c r="V26" i="36"/>
  <c r="T26" i="36"/>
  <c r="F26" i="36"/>
  <c r="W25" i="36"/>
  <c r="V25" i="36"/>
  <c r="W24" i="36"/>
  <c r="V24" i="36"/>
  <c r="V22" i="36"/>
  <c r="V21" i="36"/>
  <c r="W18" i="36"/>
  <c r="V18" i="36"/>
  <c r="V17" i="36"/>
  <c r="W16" i="36"/>
  <c r="V16" i="36"/>
  <c r="T16" i="36"/>
  <c r="F16" i="36"/>
  <c r="W14" i="36"/>
  <c r="V11" i="36"/>
  <c r="V12" i="36"/>
  <c r="V10" i="36"/>
  <c r="V9" i="36"/>
  <c r="AT9" i="36"/>
  <c r="AT31" i="36"/>
  <c r="AT32" i="36"/>
  <c r="AT33" i="36"/>
  <c r="AT34" i="36"/>
  <c r="AT38" i="36"/>
  <c r="F31" i="36"/>
  <c r="F32" i="36"/>
  <c r="F33" i="36"/>
  <c r="F34" i="36"/>
  <c r="F38" i="36"/>
  <c r="F30" i="36"/>
  <c r="F25" i="36"/>
  <c r="F28" i="36"/>
  <c r="F24" i="36"/>
  <c r="F15" i="36"/>
  <c r="F17" i="36"/>
  <c r="F18" i="36"/>
  <c r="F19" i="36"/>
  <c r="F20" i="36"/>
  <c r="F21" i="36"/>
  <c r="F22" i="36"/>
  <c r="F14" i="36"/>
  <c r="F10" i="36"/>
  <c r="F11" i="36"/>
  <c r="F12" i="36"/>
  <c r="F9" i="36"/>
  <c r="T33" i="36" l="1"/>
  <c r="W33" i="36"/>
  <c r="AT28" i="36" l="1"/>
  <c r="AT27" i="36"/>
  <c r="AT25" i="36"/>
  <c r="T25" i="36"/>
  <c r="V15" i="36"/>
  <c r="V14" i="36"/>
  <c r="AT18" i="36"/>
  <c r="T18" i="36"/>
  <c r="AT17" i="36"/>
  <c r="W17" i="36"/>
  <c r="T17" i="36"/>
  <c r="AT16" i="36"/>
  <c r="AT20" i="36"/>
  <c r="W20" i="36"/>
  <c r="V20" i="36"/>
  <c r="T20" i="36"/>
  <c r="AT19" i="36"/>
  <c r="W19" i="36"/>
  <c r="V19" i="36"/>
  <c r="T19" i="36"/>
  <c r="AT15" i="36"/>
  <c r="W15" i="36"/>
  <c r="T15" i="36"/>
  <c r="W38" i="36"/>
  <c r="W34" i="36"/>
  <c r="W31" i="36"/>
  <c r="W30" i="36"/>
  <c r="W22" i="36"/>
  <c r="W21" i="36"/>
  <c r="W12" i="36"/>
  <c r="W11" i="36"/>
  <c r="W10" i="36"/>
  <c r="W9" i="36"/>
  <c r="V38" i="36"/>
  <c r="V34" i="36"/>
  <c r="V31" i="36"/>
  <c r="V30" i="36"/>
  <c r="AT12" i="36"/>
  <c r="T12" i="36"/>
  <c r="AT11" i="36"/>
  <c r="T11" i="36"/>
  <c r="AT10" i="36"/>
  <c r="T10" i="36"/>
  <c r="T38" i="36"/>
  <c r="T34" i="36"/>
  <c r="T31" i="36"/>
  <c r="AT30" i="36"/>
  <c r="T30" i="36"/>
  <c r="AT24" i="36"/>
  <c r="T24" i="36"/>
  <c r="AT22" i="36"/>
  <c r="T22" i="36"/>
  <c r="AT21" i="36"/>
  <c r="T21" i="36"/>
  <c r="AT14" i="36"/>
  <c r="T14" i="36"/>
  <c r="H13" i="36"/>
  <c r="T9" i="36"/>
  <c r="H8" i="36"/>
  <c r="AT41" i="36" l="1"/>
</calcChain>
</file>

<file path=xl/sharedStrings.xml><?xml version="1.0" encoding="utf-8"?>
<sst xmlns="http://schemas.openxmlformats.org/spreadsheetml/2006/main" count="220" uniqueCount="89">
  <si>
    <t>Hauteur</t>
  </si>
  <si>
    <t>BORDEREAU DETAILLE DES MENUISERIES EXTERIEURES</t>
  </si>
  <si>
    <t>Caractéristiques</t>
  </si>
  <si>
    <t>Dimensions jour extérieur</t>
  </si>
  <si>
    <t>Dimensions châssis</t>
  </si>
  <si>
    <t>Quincaillerie</t>
  </si>
  <si>
    <t>Prix</t>
  </si>
  <si>
    <t>(cm)</t>
  </si>
  <si>
    <t>(m2)</t>
  </si>
  <si>
    <t>Serrure</t>
  </si>
  <si>
    <t>Cylindre</t>
  </si>
  <si>
    <t>Poignée et garniture</t>
  </si>
  <si>
    <t>PRIX UNITAIRE</t>
  </si>
  <si>
    <t>PRIX TOTAL</t>
  </si>
  <si>
    <t>Niveau</t>
  </si>
  <si>
    <t>N° de façade</t>
  </si>
  <si>
    <t>N° Châssis</t>
  </si>
  <si>
    <t>Description</t>
  </si>
  <si>
    <t>Nombre</t>
  </si>
  <si>
    <t>Fixe</t>
  </si>
  <si>
    <t>Oscillant</t>
  </si>
  <si>
    <t>Ouvrant</t>
  </si>
  <si>
    <t>Oscillo-battant</t>
  </si>
  <si>
    <t>Imposte (*pleine)</t>
  </si>
  <si>
    <t>Sur-seuil passif</t>
  </si>
  <si>
    <t>Type de vitrage</t>
  </si>
  <si>
    <t>Largeur</t>
  </si>
  <si>
    <t>Surface</t>
  </si>
  <si>
    <t>Standard</t>
  </si>
  <si>
    <t>Multipoints</t>
  </si>
  <si>
    <t xml:space="preserve">à cylindre </t>
  </si>
  <si>
    <t xml:space="preserve">A cylindre avec pêne anti-friction </t>
  </si>
  <si>
    <t>Cylindre double</t>
  </si>
  <si>
    <t>Cylindre double avec bouton fixe intérieur</t>
  </si>
  <si>
    <t xml:space="preserve">Demi-cylindre </t>
  </si>
  <si>
    <t>Béquille</t>
  </si>
  <si>
    <t>Tirant</t>
  </si>
  <si>
    <t xml:space="preserve">Bouton fixe </t>
  </si>
  <si>
    <t>Screen extérieur (toile)</t>
  </si>
  <si>
    <t>Remarques</t>
  </si>
  <si>
    <t>B</t>
  </si>
  <si>
    <t>A</t>
  </si>
  <si>
    <t>Façade Est</t>
  </si>
  <si>
    <t>Façade SUD</t>
  </si>
  <si>
    <t>Façade OUEST</t>
  </si>
  <si>
    <t>Façade NORD</t>
  </si>
  <si>
    <t>E</t>
  </si>
  <si>
    <t>S</t>
  </si>
  <si>
    <t>O</t>
  </si>
  <si>
    <t>N</t>
  </si>
  <si>
    <t>1ER</t>
  </si>
  <si>
    <t>Coulissant</t>
  </si>
  <si>
    <t>a</t>
  </si>
  <si>
    <t>b</t>
  </si>
  <si>
    <t>c</t>
  </si>
  <si>
    <t>Fenêtre fixe</t>
  </si>
  <si>
    <t>Fenêtre oscillo-battante</t>
  </si>
  <si>
    <t>x</t>
  </si>
  <si>
    <t>volet extérieur (électrique)</t>
  </si>
  <si>
    <t xml:space="preserve"> TOTAL HTVA</t>
  </si>
  <si>
    <t>Béquille à clé</t>
  </si>
  <si>
    <t>Chantier WAUTERS</t>
  </si>
  <si>
    <t>Rue du Fraignat - 1325 Chaumont-Gistoux</t>
  </si>
  <si>
    <t>RDJ</t>
  </si>
  <si>
    <t>RDC</t>
  </si>
  <si>
    <t>Porte-fenêtre oscillo-battante</t>
  </si>
  <si>
    <t>Fenêtre double ouvrant avec oscillo-battant</t>
  </si>
  <si>
    <t>Porte d'entrée vitrée</t>
  </si>
  <si>
    <t>Quadruple fenêtre fixe</t>
  </si>
  <si>
    <t>Fenêtre ouvrante</t>
  </si>
  <si>
    <t>Clavier à code à l'extérieur</t>
  </si>
  <si>
    <t>Garde-corps vitré sur châssis</t>
  </si>
  <si>
    <t>*</t>
  </si>
  <si>
    <t>Porte vitrée (salle de jeux)</t>
  </si>
  <si>
    <t>Porte-fenêtre oscillo-battante (cabinet)</t>
  </si>
  <si>
    <t>Fenêtre fixe (cuisine)</t>
  </si>
  <si>
    <t>Porte vitrée (hall cuisine)</t>
  </si>
  <si>
    <t>Fenêtre oscillo-battante (cuisine)</t>
  </si>
  <si>
    <t>Opalin</t>
  </si>
  <si>
    <t>Porte d'entrée vitrée (cabinet) - opalin</t>
  </si>
  <si>
    <t>Ferme-porte à glissière</t>
  </si>
  <si>
    <t>Gâche élect. à émission avec décondamnation man.</t>
  </si>
  <si>
    <r>
      <t xml:space="preserve">Arrêt de portes (mural </t>
    </r>
    <r>
      <rPr>
        <sz val="11"/>
        <rFont val="Arial Narrow"/>
        <family val="2"/>
      </rPr>
      <t>ou au sol)</t>
    </r>
  </si>
  <si>
    <t>1*</t>
  </si>
  <si>
    <t>Vitre triangulaire</t>
  </si>
  <si>
    <t>Screen carré</t>
  </si>
  <si>
    <t>Intégré</t>
  </si>
  <si>
    <t>Externe (carré)</t>
  </si>
  <si>
    <t>Appuie fenêtre aluminium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</si>
</sst>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[$€]_-;\-* #,##0.00\ [$€]_-;_-* &quot;-&quot;??\ [$€]_-;_-@_-"/>
    <numFmt numFmtId="166" formatCode="0.0"/>
    <numFmt numFmtId="167" formatCode="_ * #,##0.00_ \ [$€-1]_ ;_ * \-#,##0.00\ \ [$€-1]_ ;_ * &quot;-&quot;??_ \ [$€-1]_ ;_ @_ "/>
    <numFmt numFmtId="168" formatCode="_-* #,##0.00\ [$€-40C]_-;\-* #,##0.00\ [$€-40C]_-;_-* &quot;-&quot;??\ [$€-40C]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22"/>
      <name val="Arial Narrow"/>
      <family val="2"/>
    </font>
    <font>
      <sz val="11"/>
      <color theme="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indexed="1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175">
    <xf numFmtId="0" fontId="0" fillId="0" borderId="0" xfId="0"/>
    <xf numFmtId="0" fontId="0" fillId="0" borderId="0" xfId="0" applyBorder="1"/>
    <xf numFmtId="164" fontId="2" fillId="0" borderId="0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center" vertical="center"/>
    </xf>
    <xf numFmtId="0" fontId="4" fillId="0" borderId="6" xfId="0" applyFont="1" applyBorder="1" applyProtection="1"/>
    <xf numFmtId="0" fontId="5" fillId="0" borderId="16" xfId="0" applyFont="1" applyFill="1" applyBorder="1" applyAlignment="1" applyProtection="1">
      <alignment textRotation="90"/>
    </xf>
    <xf numFmtId="0" fontId="5" fillId="0" borderId="16" xfId="0" applyFont="1" applyFill="1" applyBorder="1" applyAlignment="1" applyProtection="1">
      <alignment horizontal="left" textRotation="90"/>
    </xf>
    <xf numFmtId="0" fontId="5" fillId="0" borderId="16" xfId="0" applyFont="1" applyFill="1" applyBorder="1" applyAlignment="1" applyProtection="1">
      <alignment horizontal="center" textRotation="90"/>
    </xf>
    <xf numFmtId="2" fontId="5" fillId="0" borderId="16" xfId="0" applyNumberFormat="1" applyFont="1" applyFill="1" applyBorder="1" applyAlignment="1" applyProtection="1">
      <alignment horizontal="left" textRotation="90"/>
    </xf>
    <xf numFmtId="0" fontId="6" fillId="0" borderId="16" xfId="0" applyFont="1" applyFill="1" applyBorder="1" applyAlignment="1" applyProtection="1">
      <alignment horizontal="center" textRotation="90"/>
    </xf>
    <xf numFmtId="0" fontId="7" fillId="0" borderId="16" xfId="0" applyFont="1" applyFill="1" applyBorder="1" applyAlignment="1" applyProtection="1">
      <alignment horizontal="center" textRotation="90"/>
    </xf>
    <xf numFmtId="0" fontId="5" fillId="0" borderId="17" xfId="0" applyFont="1" applyFill="1" applyBorder="1" applyAlignment="1" applyProtection="1">
      <alignment textRotation="90"/>
    </xf>
    <xf numFmtId="0" fontId="5" fillId="0" borderId="7" xfId="0" applyFont="1" applyBorder="1" applyProtection="1"/>
    <xf numFmtId="0" fontId="4" fillId="0" borderId="7" xfId="0" applyFont="1" applyBorder="1" applyProtection="1"/>
    <xf numFmtId="0" fontId="5" fillId="0" borderId="18" xfId="0" applyFont="1" applyBorder="1" applyProtection="1"/>
    <xf numFmtId="0" fontId="5" fillId="0" borderId="8" xfId="0" applyFont="1" applyBorder="1" applyProtection="1"/>
    <xf numFmtId="0" fontId="5" fillId="0" borderId="19" xfId="0" applyFont="1" applyBorder="1" applyProtection="1"/>
    <xf numFmtId="0" fontId="5" fillId="0" borderId="20" xfId="0" applyFont="1" applyBorder="1" applyProtection="1"/>
    <xf numFmtId="0" fontId="5" fillId="0" borderId="20" xfId="0" applyFont="1" applyBorder="1" applyAlignment="1" applyProtection="1">
      <alignment horizontal="center"/>
    </xf>
    <xf numFmtId="166" fontId="5" fillId="0" borderId="15" xfId="0" applyNumberFormat="1" applyFont="1" applyBorder="1" applyAlignment="1" applyProtection="1">
      <alignment horizontal="left" wrapText="1"/>
    </xf>
    <xf numFmtId="0" fontId="5" fillId="0" borderId="21" xfId="0" applyFont="1" applyBorder="1" applyProtection="1"/>
    <xf numFmtId="0" fontId="4" fillId="0" borderId="21" xfId="0" applyFont="1" applyBorder="1" applyProtection="1"/>
    <xf numFmtId="0" fontId="5" fillId="0" borderId="0" xfId="0" applyFont="1" applyBorder="1" applyProtection="1"/>
    <xf numFmtId="0" fontId="5" fillId="0" borderId="22" xfId="0" applyFont="1" applyBorder="1" applyProtection="1"/>
    <xf numFmtId="0" fontId="5" fillId="0" borderId="0" xfId="0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left" textRotation="90"/>
    </xf>
    <xf numFmtId="2" fontId="5" fillId="0" borderId="8" xfId="0" applyNumberFormat="1" applyFont="1" applyBorder="1" applyAlignment="1" applyProtection="1">
      <alignment horizontal="right" textRotation="90"/>
    </xf>
    <xf numFmtId="2" fontId="5" fillId="0" borderId="22" xfId="0" applyNumberFormat="1" applyFont="1" applyBorder="1" applyAlignment="1" applyProtection="1">
      <alignment horizontal="right" textRotation="90"/>
    </xf>
    <xf numFmtId="0" fontId="7" fillId="0" borderId="26" xfId="0" applyFont="1" applyBorder="1" applyAlignment="1" applyProtection="1">
      <alignment horizontal="left"/>
    </xf>
    <xf numFmtId="1" fontId="7" fillId="0" borderId="24" xfId="0" applyNumberFormat="1" applyFont="1" applyBorder="1" applyAlignment="1" applyProtection="1"/>
    <xf numFmtId="0" fontId="5" fillId="0" borderId="24" xfId="0" applyFont="1" applyBorder="1" applyAlignment="1" applyProtection="1">
      <alignment horizontal="left"/>
    </xf>
    <xf numFmtId="0" fontId="5" fillId="0" borderId="21" xfId="0" applyFont="1" applyBorder="1" applyAlignment="1" applyProtection="1">
      <alignment horizontal="center" textRotation="90"/>
    </xf>
    <xf numFmtId="0" fontId="5" fillId="0" borderId="11" xfId="0" applyFont="1" applyBorder="1" applyAlignment="1" applyProtection="1">
      <alignment textRotation="90"/>
    </xf>
    <xf numFmtId="0" fontId="5" fillId="0" borderId="27" xfId="0" applyFont="1" applyBorder="1" applyAlignment="1" applyProtection="1">
      <alignment textRotation="90"/>
    </xf>
    <xf numFmtId="0" fontId="5" fillId="0" borderId="0" xfId="0" applyFont="1" applyBorder="1" applyAlignment="1" applyProtection="1">
      <alignment horizontal="center" textRotation="90"/>
    </xf>
    <xf numFmtId="0" fontId="5" fillId="0" borderId="22" xfId="0" applyFont="1" applyBorder="1" applyAlignment="1" applyProtection="1">
      <alignment horizontal="center" textRotation="90"/>
    </xf>
    <xf numFmtId="0" fontId="7" fillId="0" borderId="0" xfId="0" applyFont="1" applyBorder="1" applyAlignment="1" applyProtection="1">
      <alignment horizontal="center" textRotation="90"/>
    </xf>
    <xf numFmtId="0" fontId="7" fillId="0" borderId="12" xfId="0" applyFont="1" applyBorder="1" applyAlignment="1" applyProtection="1">
      <alignment horizontal="center" textRotation="90"/>
    </xf>
    <xf numFmtId="166" fontId="5" fillId="0" borderId="0" xfId="0" applyNumberFormat="1" applyFont="1" applyBorder="1" applyAlignment="1" applyProtection="1">
      <alignment horizontal="center" textRotation="90"/>
    </xf>
    <xf numFmtId="2" fontId="5" fillId="0" borderId="22" xfId="0" applyNumberFormat="1" applyFont="1" applyBorder="1" applyAlignment="1" applyProtection="1">
      <alignment horizontal="center" textRotation="90"/>
    </xf>
    <xf numFmtId="166" fontId="7" fillId="0" borderId="11" xfId="0" applyNumberFormat="1" applyFont="1" applyBorder="1" applyAlignment="1" applyProtection="1">
      <alignment horizontal="center" textRotation="90"/>
    </xf>
    <xf numFmtId="0" fontId="7" fillId="0" borderId="27" xfId="0" applyFont="1" applyBorder="1" applyAlignment="1" applyProtection="1">
      <alignment horizontal="center" textRotation="90"/>
    </xf>
    <xf numFmtId="166" fontId="7" fillId="0" borderId="10" xfId="0" applyNumberFormat="1" applyFont="1" applyBorder="1" applyAlignment="1" applyProtection="1">
      <alignment horizontal="center" textRotation="90"/>
    </xf>
    <xf numFmtId="166" fontId="7" fillId="0" borderId="28" xfId="0" applyNumberFormat="1" applyFont="1" applyBorder="1" applyAlignment="1" applyProtection="1">
      <alignment horizontal="center" textRotation="90"/>
    </xf>
    <xf numFmtId="166" fontId="7" fillId="0" borderId="9" xfId="0" applyNumberFormat="1" applyFont="1" applyBorder="1" applyAlignment="1" applyProtection="1">
      <alignment horizontal="center" textRotation="90"/>
    </xf>
    <xf numFmtId="1" fontId="7" fillId="0" borderId="27" xfId="0" applyNumberFormat="1" applyFont="1" applyBorder="1" applyAlignment="1" applyProtection="1">
      <alignment horizontal="center" textRotation="90"/>
    </xf>
    <xf numFmtId="0" fontId="7" fillId="0" borderId="9" xfId="0" applyFont="1" applyBorder="1" applyAlignment="1" applyProtection="1">
      <alignment horizontal="center" textRotation="90"/>
    </xf>
    <xf numFmtId="0" fontId="9" fillId="2" borderId="23" xfId="0" applyFont="1" applyFill="1" applyBorder="1" applyProtection="1"/>
    <xf numFmtId="0" fontId="4" fillId="2" borderId="23" xfId="0" applyFont="1" applyFill="1" applyBorder="1" applyProtection="1"/>
    <xf numFmtId="0" fontId="9" fillId="2" borderId="24" xfId="0" applyFont="1" applyFill="1" applyBorder="1" applyProtection="1"/>
    <xf numFmtId="0" fontId="9" fillId="2" borderId="29" xfId="0" applyFont="1" applyFill="1" applyBorder="1" applyProtection="1"/>
    <xf numFmtId="0" fontId="9" fillId="2" borderId="24" xfId="0" applyFont="1" applyFill="1" applyBorder="1" applyAlignment="1" applyProtection="1">
      <alignment horizontal="center"/>
    </xf>
    <xf numFmtId="166" fontId="9" fillId="2" borderId="23" xfId="0" applyNumberFormat="1" applyFont="1" applyFill="1" applyBorder="1" applyProtection="1"/>
    <xf numFmtId="166" fontId="9" fillId="2" borderId="24" xfId="0" applyNumberFormat="1" applyFont="1" applyFill="1" applyBorder="1" applyProtection="1"/>
    <xf numFmtId="2" fontId="9" fillId="2" borderId="29" xfId="0" applyNumberFormat="1" applyFont="1" applyFill="1" applyBorder="1" applyProtection="1"/>
    <xf numFmtId="0" fontId="8" fillId="2" borderId="25" xfId="0" applyFont="1" applyFill="1" applyBorder="1" applyAlignment="1" applyProtection="1">
      <alignment horizontal="center"/>
    </xf>
    <xf numFmtId="0" fontId="8" fillId="2" borderId="24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9" fillId="2" borderId="30" xfId="0" applyFont="1" applyFill="1" applyBorder="1" applyProtection="1"/>
    <xf numFmtId="0" fontId="9" fillId="2" borderId="29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right"/>
    </xf>
    <xf numFmtId="0" fontId="7" fillId="0" borderId="31" xfId="0" applyFont="1" applyBorder="1" applyProtection="1"/>
    <xf numFmtId="0" fontId="4" fillId="0" borderId="31" xfId="0" quotePrefix="1" applyFont="1" applyBorder="1" applyAlignment="1" applyProtection="1">
      <alignment horizontal="right"/>
    </xf>
    <xf numFmtId="0" fontId="7" fillId="0" borderId="16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32" xfId="0" applyFont="1" applyBorder="1" applyProtection="1"/>
    <xf numFmtId="0" fontId="7" fillId="0" borderId="21" xfId="0" applyFont="1" applyBorder="1" applyProtection="1"/>
    <xf numFmtId="0" fontId="7" fillId="0" borderId="16" xfId="0" applyFont="1" applyBorder="1" applyProtection="1"/>
    <xf numFmtId="0" fontId="7" fillId="0" borderId="16" xfId="0" applyFont="1" applyBorder="1" applyAlignment="1" applyProtection="1">
      <alignment horizontal="center"/>
    </xf>
    <xf numFmtId="166" fontId="5" fillId="0" borderId="16" xfId="0" applyNumberFormat="1" applyFont="1" applyBorder="1" applyProtection="1"/>
    <xf numFmtId="2" fontId="7" fillId="0" borderId="32" xfId="0" applyNumberFormat="1" applyFont="1" applyBorder="1" applyProtection="1"/>
    <xf numFmtId="0" fontId="4" fillId="0" borderId="32" xfId="0" quotePrefix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7" fillId="0" borderId="33" xfId="0" applyFont="1" applyBorder="1" applyProtection="1"/>
    <xf numFmtId="168" fontId="10" fillId="0" borderId="32" xfId="0" applyNumberFormat="1" applyFont="1" applyBorder="1" applyProtection="1">
      <protection locked="0"/>
    </xf>
    <xf numFmtId="168" fontId="7" fillId="0" borderId="32" xfId="0" applyNumberFormat="1" applyFont="1" applyBorder="1" applyAlignment="1" applyProtection="1">
      <alignment horizontal="right"/>
    </xf>
    <xf numFmtId="0" fontId="4" fillId="0" borderId="21" xfId="0" quotePrefix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5" fillId="0" borderId="22" xfId="0" applyFont="1" applyBorder="1" applyAlignment="1" applyProtection="1">
      <alignment horizontal="center" vertical="center"/>
    </xf>
    <xf numFmtId="0" fontId="7" fillId="0" borderId="22" xfId="0" applyFont="1" applyBorder="1" applyProtection="1"/>
    <xf numFmtId="0" fontId="7" fillId="0" borderId="0" xfId="0" applyFont="1" applyBorder="1" applyAlignment="1" applyProtection="1">
      <alignment horizontal="center"/>
    </xf>
    <xf numFmtId="166" fontId="5" fillId="0" borderId="0" xfId="0" applyNumberFormat="1" applyFont="1" applyBorder="1" applyProtection="1"/>
    <xf numFmtId="2" fontId="7" fillId="0" borderId="22" xfId="0" applyNumberFormat="1" applyFont="1" applyBorder="1" applyProtection="1"/>
    <xf numFmtId="166" fontId="5" fillId="0" borderId="34" xfId="0" applyNumberFormat="1" applyFont="1" applyBorder="1" applyProtection="1"/>
    <xf numFmtId="0" fontId="4" fillId="0" borderId="22" xfId="0" quotePrefix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7" fillId="0" borderId="34" xfId="0" applyFont="1" applyBorder="1" applyProtection="1"/>
    <xf numFmtId="168" fontId="10" fillId="0" borderId="22" xfId="0" applyNumberFormat="1" applyFont="1" applyBorder="1" applyProtection="1">
      <protection locked="0"/>
    </xf>
    <xf numFmtId="168" fontId="7" fillId="0" borderId="22" xfId="0" applyNumberFormat="1" applyFont="1" applyBorder="1" applyAlignment="1" applyProtection="1">
      <alignment horizontal="right"/>
    </xf>
    <xf numFmtId="0" fontId="7" fillId="0" borderId="22" xfId="0" applyFont="1" applyBorder="1" applyProtection="1">
      <protection locked="0"/>
    </xf>
    <xf numFmtId="166" fontId="7" fillId="0" borderId="0" xfId="0" applyNumberFormat="1" applyFont="1" applyBorder="1" applyProtection="1"/>
    <xf numFmtId="166" fontId="7" fillId="0" borderId="16" xfId="0" applyNumberFormat="1" applyFont="1" applyBorder="1" applyProtection="1"/>
    <xf numFmtId="0" fontId="7" fillId="0" borderId="32" xfId="0" applyFont="1" applyBorder="1" applyProtection="1">
      <protection locked="0"/>
    </xf>
    <xf numFmtId="0" fontId="5" fillId="0" borderId="0" xfId="0" applyFont="1" applyBorder="1" applyAlignment="1" applyProtection="1">
      <alignment textRotation="90"/>
    </xf>
    <xf numFmtId="0" fontId="7" fillId="0" borderId="11" xfId="0" applyFont="1" applyBorder="1" applyProtection="1"/>
    <xf numFmtId="0" fontId="4" fillId="0" borderId="11" xfId="0" quotePrefix="1" applyFont="1" applyBorder="1" applyAlignment="1" applyProtection="1">
      <alignment horizontal="right"/>
    </xf>
    <xf numFmtId="0" fontId="7" fillId="0" borderId="27" xfId="0" applyFont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vertical="center"/>
    </xf>
    <xf numFmtId="0" fontId="7" fillId="0" borderId="27" xfId="0" applyFont="1" applyBorder="1" applyProtection="1"/>
    <xf numFmtId="0" fontId="7" fillId="0" borderId="12" xfId="0" applyFont="1" applyBorder="1" applyProtection="1"/>
    <xf numFmtId="0" fontId="7" fillId="0" borderId="27" xfId="0" applyFont="1" applyBorder="1" applyAlignment="1" applyProtection="1">
      <alignment horizontal="center"/>
    </xf>
    <xf numFmtId="166" fontId="7" fillId="0" borderId="27" xfId="0" applyNumberFormat="1" applyFont="1" applyBorder="1" applyProtection="1"/>
    <xf numFmtId="2" fontId="7" fillId="0" borderId="12" xfId="0" applyNumberFormat="1" applyFont="1" applyBorder="1" applyProtection="1"/>
    <xf numFmtId="166" fontId="5" fillId="0" borderId="27" xfId="0" applyNumberFormat="1" applyFont="1" applyBorder="1" applyProtection="1"/>
    <xf numFmtId="166" fontId="5" fillId="0" borderId="35" xfId="0" applyNumberFormat="1" applyFont="1" applyBorder="1" applyProtection="1"/>
    <xf numFmtId="0" fontId="4" fillId="0" borderId="12" xfId="0" quotePrefix="1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7" fillId="0" borderId="35" xfId="0" applyFont="1" applyBorder="1" applyProtection="1"/>
    <xf numFmtId="0" fontId="7" fillId="0" borderId="12" xfId="0" applyFont="1" applyBorder="1" applyProtection="1">
      <protection locked="0"/>
    </xf>
    <xf numFmtId="168" fontId="11" fillId="2" borderId="15" xfId="0" applyNumberFormat="1" applyFont="1" applyFill="1" applyBorder="1" applyAlignment="1" applyProtection="1">
      <alignment horizontal="right"/>
    </xf>
    <xf numFmtId="168" fontId="7" fillId="0" borderId="12" xfId="0" applyNumberFormat="1" applyFont="1" applyBorder="1" applyAlignment="1" applyProtection="1">
      <alignment horizontal="right"/>
    </xf>
    <xf numFmtId="0" fontId="9" fillId="2" borderId="23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 textRotation="90"/>
    </xf>
    <xf numFmtId="0" fontId="7" fillId="0" borderId="35" xfId="0" applyFont="1" applyBorder="1" applyAlignment="1" applyProtection="1">
      <alignment horizontal="center" textRotation="90"/>
    </xf>
    <xf numFmtId="0" fontId="9" fillId="2" borderId="30" xfId="0" applyFont="1" applyFill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2" borderId="21" xfId="0" applyFont="1" applyFill="1" applyBorder="1" applyAlignment="1" applyProtection="1">
      <alignment horizontal="center"/>
    </xf>
    <xf numFmtId="0" fontId="7" fillId="2" borderId="34" xfId="0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34" xfId="0" applyFont="1" applyBorder="1" applyAlignment="1" applyProtection="1">
      <alignment horizontal="center"/>
    </xf>
    <xf numFmtId="0" fontId="7" fillId="0" borderId="18" xfId="0" applyFont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3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24" xfId="0" applyFont="1" applyFill="1" applyBorder="1" applyAlignment="1" applyProtection="1">
      <alignment horizontal="right" wrapText="1"/>
    </xf>
    <xf numFmtId="0" fontId="4" fillId="2" borderId="30" xfId="0" applyFont="1" applyFill="1" applyBorder="1" applyAlignment="1" applyProtection="1">
      <alignment horizontal="right" wrapText="1"/>
    </xf>
    <xf numFmtId="166" fontId="7" fillId="0" borderId="20" xfId="0" applyNumberFormat="1" applyFont="1" applyBorder="1" applyAlignment="1" applyProtection="1">
      <alignment horizontal="left" wrapText="1"/>
    </xf>
    <xf numFmtId="166" fontId="5" fillId="0" borderId="20" xfId="0" applyNumberFormat="1" applyFont="1" applyBorder="1" applyAlignment="1" applyProtection="1">
      <alignment horizontal="left" wrapText="1"/>
    </xf>
    <xf numFmtId="166" fontId="5" fillId="0" borderId="14" xfId="0" applyNumberFormat="1" applyFont="1" applyBorder="1" applyAlignment="1" applyProtection="1">
      <alignment horizontal="left" wrapText="1"/>
    </xf>
    <xf numFmtId="166" fontId="5" fillId="0" borderId="19" xfId="0" applyNumberFormat="1" applyFont="1" applyBorder="1" applyAlignment="1" applyProtection="1">
      <alignment horizontal="left" wrapText="1"/>
    </xf>
    <xf numFmtId="0" fontId="7" fillId="0" borderId="20" xfId="0" applyFont="1" applyBorder="1" applyAlignment="1" applyProtection="1"/>
    <xf numFmtId="167" fontId="4" fillId="3" borderId="19" xfId="0" applyNumberFormat="1" applyFont="1" applyFill="1" applyBorder="1" applyAlignment="1" applyProtection="1">
      <alignment horizontal="center" vertical="center"/>
    </xf>
    <xf numFmtId="167" fontId="4" fillId="3" borderId="14" xfId="0" applyNumberFormat="1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/>
    </xf>
    <xf numFmtId="0" fontId="5" fillId="0" borderId="24" xfId="0" applyFont="1" applyBorder="1" applyAlignment="1" applyProtection="1">
      <alignment horizontal="left"/>
    </xf>
    <xf numFmtId="0" fontId="5" fillId="0" borderId="25" xfId="0" applyFont="1" applyBorder="1" applyAlignment="1" applyProtection="1">
      <alignment horizontal="left"/>
    </xf>
    <xf numFmtId="167" fontId="4" fillId="4" borderId="8" xfId="0" applyNumberFormat="1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/>
    <xf numFmtId="167" fontId="4" fillId="4" borderId="12" xfId="0" applyNumberFormat="1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Protection="1"/>
    <xf numFmtId="0" fontId="7" fillId="0" borderId="3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</xf>
    <xf numFmtId="0" fontId="7" fillId="0" borderId="34" xfId="0" applyFont="1" applyFill="1" applyBorder="1" applyProtection="1"/>
    <xf numFmtId="0" fontId="7" fillId="0" borderId="22" xfId="0" applyFont="1" applyFill="1" applyBorder="1" applyProtection="1">
      <protection locked="0"/>
    </xf>
    <xf numFmtId="0" fontId="7" fillId="0" borderId="22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7" fillId="0" borderId="35" xfId="0" applyFont="1" applyFill="1" applyBorder="1" applyProtection="1"/>
    <xf numFmtId="166" fontId="7" fillId="0" borderId="0" xfId="0" applyNumberFormat="1" applyFont="1" applyFill="1" applyBorder="1" applyProtection="1"/>
  </cellXfs>
  <cellStyles count="3">
    <cellStyle name="Euro" xfId="1" xr:uid="{00000000-0005-0000-0000-000000000000}"/>
    <cellStyle name="Normal" xfId="0" builtinId="0"/>
    <cellStyle name="Normal_Lot 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1"/>
  <sheetViews>
    <sheetView tabSelected="1" view="pageBreakPreview" zoomScale="91" zoomScaleNormal="100" zoomScaleSheetLayoutView="100" workbookViewId="0">
      <pane ySplit="7" topLeftCell="A20" activePane="bottomLeft" state="frozen"/>
      <selection pane="bottomLeft" activeCell="S33" sqref="S33:S37"/>
    </sheetView>
  </sheetViews>
  <sheetFormatPr baseColWidth="10" defaultRowHeight="12.75" x14ac:dyDescent="0.2"/>
  <cols>
    <col min="1" max="1" width="8.140625" style="5" customWidth="1"/>
    <col min="2" max="2" width="5.140625" customWidth="1"/>
    <col min="3" max="3" width="4" style="3" bestFit="1" customWidth="1"/>
    <col min="4" max="4" width="4" style="3" customWidth="1"/>
    <col min="5" max="5" width="3" style="3" bestFit="1" customWidth="1"/>
    <col min="6" max="6" width="6.42578125" style="3" bestFit="1" customWidth="1"/>
    <col min="7" max="7" width="35.28515625" style="3" bestFit="1" customWidth="1"/>
    <col min="8" max="8" width="4" style="3" bestFit="1" customWidth="1"/>
    <col min="9" max="9" width="3.7109375" style="4" customWidth="1"/>
    <col min="10" max="17" width="4" bestFit="1" customWidth="1"/>
    <col min="18" max="18" width="6.7109375" customWidth="1"/>
    <col min="19" max="19" width="7.28515625" customWidth="1"/>
    <col min="20" max="20" width="6.7109375" customWidth="1"/>
    <col min="21" max="21" width="4.85546875" customWidth="1"/>
    <col min="22" max="23" width="5.42578125" bestFit="1" customWidth="1"/>
    <col min="24" max="32" width="4" bestFit="1" customWidth="1"/>
    <col min="33" max="33" width="3.85546875" customWidth="1"/>
    <col min="34" max="40" width="4" bestFit="1" customWidth="1"/>
    <col min="41" max="41" width="16.28515625" customWidth="1"/>
    <col min="42" max="43" width="4" bestFit="1" customWidth="1"/>
    <col min="44" max="44" width="4" customWidth="1"/>
  </cols>
  <sheetData>
    <row r="1" spans="1:46" hidden="1" x14ac:dyDescent="0.2">
      <c r="B1" s="2" t="s">
        <v>61</v>
      </c>
    </row>
    <row r="2" spans="1:46" hidden="1" x14ac:dyDescent="0.2">
      <c r="B2" s="2" t="s">
        <v>62</v>
      </c>
    </row>
    <row r="3" spans="1:46" hidden="1" x14ac:dyDescent="0.2">
      <c r="J3" s="1"/>
    </row>
    <row r="4" spans="1:46" ht="17.25" thickBot="1" x14ac:dyDescent="0.35">
      <c r="A4" s="6" t="s">
        <v>1</v>
      </c>
      <c r="B4" s="7"/>
      <c r="C4" s="7"/>
      <c r="D4" s="7"/>
      <c r="E4" s="7"/>
      <c r="F4" s="8"/>
      <c r="G4" s="8"/>
      <c r="H4" s="7"/>
      <c r="I4" s="7"/>
      <c r="J4" s="7"/>
      <c r="K4" s="7"/>
      <c r="L4" s="7"/>
      <c r="M4" s="7"/>
      <c r="N4" s="7"/>
      <c r="O4" s="9"/>
      <c r="P4" s="9"/>
      <c r="Q4" s="9"/>
      <c r="R4" s="7"/>
      <c r="S4" s="10"/>
      <c r="T4" s="10"/>
      <c r="U4" s="10"/>
      <c r="V4" s="7"/>
      <c r="W4" s="10"/>
      <c r="X4" s="10"/>
      <c r="Y4" s="8"/>
      <c r="Z4" s="9"/>
      <c r="AA4" s="11"/>
      <c r="AB4" s="9"/>
      <c r="AC4" s="9"/>
      <c r="AD4" s="9"/>
      <c r="AE4" s="11"/>
      <c r="AF4" s="11"/>
      <c r="AG4" s="9"/>
      <c r="AH4" s="9"/>
      <c r="AI4" s="9"/>
      <c r="AJ4" s="9"/>
      <c r="AK4" s="12"/>
      <c r="AL4" s="12"/>
      <c r="AM4" s="12"/>
      <c r="AN4" s="12"/>
      <c r="AO4" s="12"/>
      <c r="AP4" s="12"/>
      <c r="AQ4" s="8"/>
      <c r="AR4" s="8"/>
      <c r="AS4" s="7"/>
      <c r="AT4" s="13"/>
    </row>
    <row r="5" spans="1:46" ht="17.25" thickBot="1" x14ac:dyDescent="0.35">
      <c r="A5" s="14"/>
      <c r="B5" s="15"/>
      <c r="C5" s="16"/>
      <c r="D5" s="16"/>
      <c r="E5" s="16"/>
      <c r="F5" s="17"/>
      <c r="G5" s="16"/>
      <c r="H5" s="17"/>
      <c r="I5" s="18" t="s">
        <v>2</v>
      </c>
      <c r="J5" s="19"/>
      <c r="K5" s="19"/>
      <c r="L5" s="19"/>
      <c r="M5" s="19"/>
      <c r="N5" s="19"/>
      <c r="O5" s="20"/>
      <c r="P5" s="125"/>
      <c r="Q5" s="126"/>
      <c r="R5" s="152" t="s">
        <v>3</v>
      </c>
      <c r="S5" s="153"/>
      <c r="T5" s="154"/>
      <c r="U5" s="21"/>
      <c r="V5" s="153" t="s">
        <v>4</v>
      </c>
      <c r="W5" s="154"/>
      <c r="X5" s="155" t="s">
        <v>5</v>
      </c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41"/>
      <c r="AP5" s="141"/>
      <c r="AQ5" s="17"/>
      <c r="AR5" s="14"/>
      <c r="AS5" s="157" t="s">
        <v>6</v>
      </c>
      <c r="AT5" s="158"/>
    </row>
    <row r="6" spans="1:46" ht="24.75" x14ac:dyDescent="0.3">
      <c r="A6" s="22"/>
      <c r="B6" s="23"/>
      <c r="C6" s="24"/>
      <c r="D6" s="24"/>
      <c r="E6" s="24"/>
      <c r="F6" s="25"/>
      <c r="G6" s="24"/>
      <c r="H6" s="25"/>
      <c r="I6" s="22"/>
      <c r="J6" s="24"/>
      <c r="K6" s="24"/>
      <c r="L6" s="24"/>
      <c r="M6" s="24"/>
      <c r="N6" s="24"/>
      <c r="O6" s="26"/>
      <c r="P6" s="127"/>
      <c r="Q6" s="128"/>
      <c r="R6" s="27" t="s">
        <v>7</v>
      </c>
      <c r="S6" s="27" t="s">
        <v>7</v>
      </c>
      <c r="T6" s="28" t="s">
        <v>8</v>
      </c>
      <c r="U6" s="29"/>
      <c r="V6" s="27" t="s">
        <v>7</v>
      </c>
      <c r="W6" s="27" t="s">
        <v>7</v>
      </c>
      <c r="X6" s="25"/>
      <c r="Y6" s="159" t="s">
        <v>9</v>
      </c>
      <c r="Z6" s="160"/>
      <c r="AA6" s="160"/>
      <c r="AB6" s="161" t="s">
        <v>10</v>
      </c>
      <c r="AC6" s="160"/>
      <c r="AD6" s="160"/>
      <c r="AE6" s="30"/>
      <c r="AF6" s="30"/>
      <c r="AG6" s="31" t="s">
        <v>11</v>
      </c>
      <c r="AH6" s="31"/>
      <c r="AI6" s="32"/>
      <c r="AJ6" s="32"/>
      <c r="AK6" s="30"/>
      <c r="AL6" s="30"/>
      <c r="AM6" s="30"/>
      <c r="AN6" s="30"/>
      <c r="AO6" s="30"/>
      <c r="AP6" s="30"/>
      <c r="AQ6" s="25"/>
      <c r="AR6" s="25"/>
      <c r="AS6" s="162" t="s">
        <v>12</v>
      </c>
      <c r="AT6" s="162" t="s">
        <v>13</v>
      </c>
    </row>
    <row r="7" spans="1:46" ht="109.9" customHeight="1" thickBot="1" x14ac:dyDescent="0.25">
      <c r="A7" s="33" t="s">
        <v>14</v>
      </c>
      <c r="B7" s="34" t="s">
        <v>15</v>
      </c>
      <c r="C7" s="35" t="s">
        <v>14</v>
      </c>
      <c r="D7" s="103"/>
      <c r="E7" s="36"/>
      <c r="F7" s="37" t="s">
        <v>16</v>
      </c>
      <c r="G7" s="36" t="s">
        <v>17</v>
      </c>
      <c r="H7" s="37" t="s">
        <v>18</v>
      </c>
      <c r="I7" s="33" t="s">
        <v>19</v>
      </c>
      <c r="J7" s="36" t="s">
        <v>20</v>
      </c>
      <c r="K7" s="36" t="s">
        <v>21</v>
      </c>
      <c r="L7" s="36" t="s">
        <v>22</v>
      </c>
      <c r="M7" s="36" t="s">
        <v>51</v>
      </c>
      <c r="N7" s="38" t="s">
        <v>23</v>
      </c>
      <c r="O7" s="38" t="s">
        <v>24</v>
      </c>
      <c r="P7" s="129" t="s">
        <v>25</v>
      </c>
      <c r="Q7" s="130" t="s">
        <v>78</v>
      </c>
      <c r="R7" s="40" t="s">
        <v>26</v>
      </c>
      <c r="S7" s="40" t="s">
        <v>0</v>
      </c>
      <c r="T7" s="41" t="s">
        <v>27</v>
      </c>
      <c r="U7" s="41"/>
      <c r="V7" s="40" t="s">
        <v>26</v>
      </c>
      <c r="W7" s="40" t="s">
        <v>0</v>
      </c>
      <c r="X7" s="39" t="s">
        <v>28</v>
      </c>
      <c r="Y7" s="42" t="s">
        <v>29</v>
      </c>
      <c r="Z7" s="43" t="s">
        <v>30</v>
      </c>
      <c r="AA7" s="43" t="s">
        <v>31</v>
      </c>
      <c r="AB7" s="44" t="s">
        <v>32</v>
      </c>
      <c r="AC7" s="45" t="s">
        <v>33</v>
      </c>
      <c r="AD7" s="43" t="s">
        <v>34</v>
      </c>
      <c r="AE7" s="46" t="s">
        <v>81</v>
      </c>
      <c r="AF7" s="46" t="s">
        <v>70</v>
      </c>
      <c r="AG7" s="47" t="s">
        <v>35</v>
      </c>
      <c r="AH7" s="43" t="s">
        <v>36</v>
      </c>
      <c r="AI7" s="43" t="s">
        <v>37</v>
      </c>
      <c r="AJ7" s="43" t="s">
        <v>60</v>
      </c>
      <c r="AK7" s="48" t="s">
        <v>82</v>
      </c>
      <c r="AL7" s="48" t="s">
        <v>58</v>
      </c>
      <c r="AM7" s="48" t="s">
        <v>71</v>
      </c>
      <c r="AN7" s="48" t="s">
        <v>38</v>
      </c>
      <c r="AO7" s="48" t="s">
        <v>85</v>
      </c>
      <c r="AP7" s="48" t="s">
        <v>80</v>
      </c>
      <c r="AQ7" s="37" t="s">
        <v>39</v>
      </c>
      <c r="AR7" s="37" t="s">
        <v>88</v>
      </c>
      <c r="AS7" s="163"/>
      <c r="AT7" s="164"/>
    </row>
    <row r="8" spans="1:46" ht="16.5" x14ac:dyDescent="0.3">
      <c r="A8" s="49"/>
      <c r="B8" s="50" t="s">
        <v>42</v>
      </c>
      <c r="C8" s="51"/>
      <c r="D8" s="51"/>
      <c r="E8" s="51"/>
      <c r="F8" s="52"/>
      <c r="G8" s="51"/>
      <c r="H8" s="52">
        <f>SUM(H9:H12)</f>
        <v>4</v>
      </c>
      <c r="I8" s="49"/>
      <c r="J8" s="51"/>
      <c r="K8" s="51"/>
      <c r="L8" s="51"/>
      <c r="M8" s="51"/>
      <c r="N8" s="51"/>
      <c r="O8" s="53"/>
      <c r="P8" s="124"/>
      <c r="Q8" s="131"/>
      <c r="R8" s="54"/>
      <c r="S8" s="55"/>
      <c r="T8" s="56"/>
      <c r="U8" s="56"/>
      <c r="V8" s="55"/>
      <c r="W8" s="55"/>
      <c r="X8" s="52"/>
      <c r="Y8" s="57"/>
      <c r="Z8" s="58"/>
      <c r="AA8" s="59"/>
      <c r="AB8" s="58"/>
      <c r="AC8" s="58"/>
      <c r="AD8" s="58"/>
      <c r="AE8" s="60"/>
      <c r="AF8" s="60"/>
      <c r="AG8" s="58"/>
      <c r="AH8" s="58"/>
      <c r="AI8" s="58"/>
      <c r="AJ8" s="59"/>
      <c r="AK8" s="61"/>
      <c r="AL8" s="61"/>
      <c r="AM8" s="61"/>
      <c r="AN8" s="61"/>
      <c r="AO8" s="61"/>
      <c r="AP8" s="61"/>
      <c r="AQ8" s="62"/>
      <c r="AR8" s="62"/>
      <c r="AS8" s="63"/>
      <c r="AT8" s="64"/>
    </row>
    <row r="9" spans="1:46" ht="16.5" x14ac:dyDescent="0.3">
      <c r="A9" s="65" t="s">
        <v>63</v>
      </c>
      <c r="B9" s="66" t="s">
        <v>46</v>
      </c>
      <c r="C9" s="67">
        <v>0</v>
      </c>
      <c r="D9" s="67">
        <v>1</v>
      </c>
      <c r="E9" s="67"/>
      <c r="F9" s="85" t="str">
        <f>CONCATENATE(B9,".",C9,".",D9,E9)</f>
        <v>E.0.1</v>
      </c>
      <c r="G9" s="68" t="s">
        <v>55</v>
      </c>
      <c r="H9" s="69">
        <v>1</v>
      </c>
      <c r="I9" s="70">
        <v>1</v>
      </c>
      <c r="J9" s="68"/>
      <c r="K9" s="71"/>
      <c r="L9" s="71"/>
      <c r="M9" s="71"/>
      <c r="N9" s="148" t="s">
        <v>72</v>
      </c>
      <c r="O9" s="72"/>
      <c r="P9" s="132" t="s">
        <v>40</v>
      </c>
      <c r="Q9" s="133"/>
      <c r="R9" s="73">
        <v>85</v>
      </c>
      <c r="S9" s="73">
        <v>260</v>
      </c>
      <c r="T9" s="74">
        <f>R9*S9/10000</f>
        <v>2.21</v>
      </c>
      <c r="U9" s="74"/>
      <c r="V9" s="73">
        <f>R9+6</f>
        <v>91</v>
      </c>
      <c r="W9" s="73">
        <f>S9+3</f>
        <v>263</v>
      </c>
      <c r="X9" s="75"/>
      <c r="Y9" s="76"/>
      <c r="Z9" s="77"/>
      <c r="AA9" s="78"/>
      <c r="AB9" s="77"/>
      <c r="AC9" s="77"/>
      <c r="AD9" s="77"/>
      <c r="AE9" s="79"/>
      <c r="AF9" s="79"/>
      <c r="AG9" s="77"/>
      <c r="AH9" s="77"/>
      <c r="AI9" s="77"/>
      <c r="AJ9" s="78"/>
      <c r="AK9" s="79"/>
      <c r="AL9" s="79"/>
      <c r="AM9" s="79"/>
      <c r="AN9" s="79"/>
      <c r="AO9" s="79"/>
      <c r="AP9" s="79"/>
      <c r="AQ9" s="80"/>
      <c r="AR9" s="80"/>
      <c r="AS9" s="81"/>
      <c r="AT9" s="82">
        <f>H9*AS9</f>
        <v>0</v>
      </c>
    </row>
    <row r="10" spans="1:46" ht="16.5" x14ac:dyDescent="0.3">
      <c r="A10" s="70" t="s">
        <v>63</v>
      </c>
      <c r="B10" s="83" t="s">
        <v>46</v>
      </c>
      <c r="C10" s="84">
        <v>0</v>
      </c>
      <c r="D10" s="84">
        <v>2</v>
      </c>
      <c r="E10" s="84"/>
      <c r="F10" s="85" t="str">
        <f t="shared" ref="F10:F38" si="0">CONCATENATE(B10,".",C10,".",D10,E10)</f>
        <v>E.0.2</v>
      </c>
      <c r="G10" s="68" t="s">
        <v>55</v>
      </c>
      <c r="H10" s="86">
        <v>1</v>
      </c>
      <c r="I10" s="70">
        <v>1</v>
      </c>
      <c r="J10" s="68"/>
      <c r="K10" s="68"/>
      <c r="L10" s="68"/>
      <c r="M10" s="68"/>
      <c r="N10" s="68"/>
      <c r="O10" s="87"/>
      <c r="P10" s="134" t="s">
        <v>40</v>
      </c>
      <c r="Q10" s="135"/>
      <c r="R10" s="88">
        <v>85</v>
      </c>
      <c r="S10" s="88">
        <v>260</v>
      </c>
      <c r="T10" s="89">
        <f t="shared" ref="T10:T12" si="1">R10*S10/10000</f>
        <v>2.21</v>
      </c>
      <c r="U10" s="89"/>
      <c r="V10" s="88">
        <f>R10+6</f>
        <v>91</v>
      </c>
      <c r="W10" s="90">
        <f t="shared" ref="W10:W12" si="2">S10+3</f>
        <v>263</v>
      </c>
      <c r="X10" s="91"/>
      <c r="Y10" s="92"/>
      <c r="Z10" s="93"/>
      <c r="AA10" s="94"/>
      <c r="AB10" s="93"/>
      <c r="AC10" s="93"/>
      <c r="AD10" s="93"/>
      <c r="AE10" s="95"/>
      <c r="AF10" s="95"/>
      <c r="AG10" s="93"/>
      <c r="AH10" s="93"/>
      <c r="AI10" s="93"/>
      <c r="AJ10" s="94"/>
      <c r="AK10" s="95"/>
      <c r="AL10" s="95"/>
      <c r="AM10" s="95"/>
      <c r="AN10" s="95"/>
      <c r="AO10" s="95"/>
      <c r="AP10" s="95"/>
      <c r="AQ10" s="96"/>
      <c r="AR10" s="96"/>
      <c r="AS10" s="97"/>
      <c r="AT10" s="98">
        <f>H10*AS10</f>
        <v>0</v>
      </c>
    </row>
    <row r="11" spans="1:46" ht="16.5" x14ac:dyDescent="0.3">
      <c r="A11" s="70" t="s">
        <v>50</v>
      </c>
      <c r="B11" s="83" t="s">
        <v>46</v>
      </c>
      <c r="C11" s="84">
        <v>1</v>
      </c>
      <c r="D11" s="84">
        <v>1</v>
      </c>
      <c r="E11" s="84" t="s">
        <v>52</v>
      </c>
      <c r="F11" s="85" t="str">
        <f t="shared" si="0"/>
        <v>E.1.1a</v>
      </c>
      <c r="G11" s="68" t="s">
        <v>65</v>
      </c>
      <c r="H11" s="86">
        <v>1</v>
      </c>
      <c r="I11" s="70"/>
      <c r="J11" s="68"/>
      <c r="K11" s="143"/>
      <c r="L11" s="143">
        <v>1</v>
      </c>
      <c r="M11" s="68"/>
      <c r="N11" s="68"/>
      <c r="O11" s="87"/>
      <c r="P11" s="134" t="s">
        <v>40</v>
      </c>
      <c r="Q11" s="135"/>
      <c r="R11" s="88">
        <v>85</v>
      </c>
      <c r="S11" s="88">
        <v>210</v>
      </c>
      <c r="T11" s="89">
        <f t="shared" si="1"/>
        <v>1.7849999999999999</v>
      </c>
      <c r="U11" s="89"/>
      <c r="V11" s="88">
        <f t="shared" ref="V11:V12" si="3">R11+6</f>
        <v>91</v>
      </c>
      <c r="W11" s="90">
        <f t="shared" si="2"/>
        <v>213</v>
      </c>
      <c r="X11" s="91" t="s">
        <v>57</v>
      </c>
      <c r="Y11" s="92"/>
      <c r="Z11" s="93"/>
      <c r="AA11" s="94"/>
      <c r="AB11" s="93"/>
      <c r="AC11" s="93"/>
      <c r="AD11" s="93"/>
      <c r="AE11" s="95"/>
      <c r="AF11" s="95"/>
      <c r="AG11" s="93">
        <v>1</v>
      </c>
      <c r="AH11" s="93"/>
      <c r="AI11" s="93"/>
      <c r="AJ11" s="94"/>
      <c r="AK11" s="95"/>
      <c r="AL11" s="95"/>
      <c r="AM11" s="95">
        <v>1</v>
      </c>
      <c r="AN11" s="95"/>
      <c r="AO11" s="95"/>
      <c r="AP11" s="95"/>
      <c r="AQ11" s="96"/>
      <c r="AR11" s="96"/>
      <c r="AS11" s="97"/>
      <c r="AT11" s="98">
        <f>H11*AS11</f>
        <v>0</v>
      </c>
    </row>
    <row r="12" spans="1:46" ht="17.25" thickBot="1" x14ac:dyDescent="0.35">
      <c r="A12" s="70" t="s">
        <v>50</v>
      </c>
      <c r="B12" s="83" t="s">
        <v>46</v>
      </c>
      <c r="C12" s="84">
        <v>1</v>
      </c>
      <c r="D12" s="84">
        <v>1</v>
      </c>
      <c r="E12" s="84" t="s">
        <v>53</v>
      </c>
      <c r="F12" s="85" t="str">
        <f t="shared" si="0"/>
        <v>E.1.1b</v>
      </c>
      <c r="G12" s="143" t="s">
        <v>84</v>
      </c>
      <c r="H12" s="86">
        <v>1</v>
      </c>
      <c r="I12" s="70">
        <v>1</v>
      </c>
      <c r="J12" s="68"/>
      <c r="K12" s="68"/>
      <c r="L12" s="68"/>
      <c r="M12" s="68"/>
      <c r="N12" s="84" t="s">
        <v>83</v>
      </c>
      <c r="O12" s="87"/>
      <c r="P12" s="136"/>
      <c r="Q12" s="137"/>
      <c r="R12" s="88">
        <v>85</v>
      </c>
      <c r="S12" s="88">
        <v>60</v>
      </c>
      <c r="T12" s="89">
        <f t="shared" si="1"/>
        <v>0.51</v>
      </c>
      <c r="U12" s="89"/>
      <c r="V12" s="88">
        <f t="shared" si="3"/>
        <v>91</v>
      </c>
      <c r="W12" s="90">
        <f t="shared" si="2"/>
        <v>63</v>
      </c>
      <c r="X12" s="91"/>
      <c r="Y12" s="92"/>
      <c r="Z12" s="93"/>
      <c r="AA12" s="94"/>
      <c r="AB12" s="93"/>
      <c r="AC12" s="93"/>
      <c r="AD12" s="93"/>
      <c r="AE12" s="95"/>
      <c r="AF12" s="95"/>
      <c r="AG12" s="93"/>
      <c r="AH12" s="93"/>
      <c r="AI12" s="93"/>
      <c r="AJ12" s="94"/>
      <c r="AK12" s="95"/>
      <c r="AL12" s="95"/>
      <c r="AM12" s="95"/>
      <c r="AN12" s="95"/>
      <c r="AO12" s="95"/>
      <c r="AP12" s="95"/>
      <c r="AQ12" s="96"/>
      <c r="AR12" s="96"/>
      <c r="AS12" s="97"/>
      <c r="AT12" s="98">
        <f>H12*AS12</f>
        <v>0</v>
      </c>
    </row>
    <row r="13" spans="1:46" ht="16.5" x14ac:dyDescent="0.3">
      <c r="A13" s="49"/>
      <c r="B13" s="50" t="s">
        <v>43</v>
      </c>
      <c r="C13" s="51"/>
      <c r="D13" s="51"/>
      <c r="E13" s="51"/>
      <c r="F13" s="52"/>
      <c r="G13" s="51"/>
      <c r="H13" s="52">
        <f>SUM(H14:H22)</f>
        <v>9</v>
      </c>
      <c r="I13" s="49"/>
      <c r="J13" s="51"/>
      <c r="K13" s="51"/>
      <c r="L13" s="51"/>
      <c r="M13" s="51"/>
      <c r="N13" s="51"/>
      <c r="O13" s="53"/>
      <c r="P13" s="124"/>
      <c r="Q13" s="131"/>
      <c r="R13" s="55"/>
      <c r="S13" s="55"/>
      <c r="T13" s="56"/>
      <c r="U13" s="56"/>
      <c r="V13" s="55"/>
      <c r="W13" s="55"/>
      <c r="X13" s="52"/>
      <c r="Y13" s="57"/>
      <c r="Z13" s="58"/>
      <c r="AA13" s="59"/>
      <c r="AB13" s="58"/>
      <c r="AC13" s="58"/>
      <c r="AD13" s="58"/>
      <c r="AE13" s="60"/>
      <c r="AF13" s="60"/>
      <c r="AG13" s="58"/>
      <c r="AH13" s="58"/>
      <c r="AI13" s="58"/>
      <c r="AJ13" s="59"/>
      <c r="AK13" s="61"/>
      <c r="AL13" s="61"/>
      <c r="AM13" s="61"/>
      <c r="AN13" s="61"/>
      <c r="AO13" s="61"/>
      <c r="AP13" s="61"/>
      <c r="AQ13" s="62"/>
      <c r="AR13" s="62"/>
      <c r="AS13" s="63"/>
      <c r="AT13" s="64"/>
    </row>
    <row r="14" spans="1:46" ht="16.5" x14ac:dyDescent="0.3">
      <c r="A14" s="70" t="s">
        <v>64</v>
      </c>
      <c r="B14" s="66" t="s">
        <v>47</v>
      </c>
      <c r="C14" s="67">
        <v>-1</v>
      </c>
      <c r="D14" s="67">
        <v>1</v>
      </c>
      <c r="E14" s="67"/>
      <c r="F14" s="85" t="str">
        <f t="shared" si="0"/>
        <v>S.-1.1</v>
      </c>
      <c r="G14" s="68" t="s">
        <v>74</v>
      </c>
      <c r="H14" s="69">
        <v>1</v>
      </c>
      <c r="I14" s="70"/>
      <c r="J14" s="68"/>
      <c r="K14" s="71"/>
      <c r="L14" s="71">
        <v>1</v>
      </c>
      <c r="M14" s="71"/>
      <c r="N14" s="71"/>
      <c r="O14" s="72"/>
      <c r="P14" s="132" t="s">
        <v>40</v>
      </c>
      <c r="Q14" s="133"/>
      <c r="R14" s="101">
        <v>90</v>
      </c>
      <c r="S14" s="101">
        <v>230</v>
      </c>
      <c r="T14" s="74">
        <f>R14*S14/10000</f>
        <v>2.0699999999999998</v>
      </c>
      <c r="U14" s="89"/>
      <c r="V14" s="88">
        <f>R14+3</f>
        <v>93</v>
      </c>
      <c r="W14" s="90">
        <f t="shared" ref="W14:W20" si="4">S14+3</f>
        <v>233</v>
      </c>
      <c r="X14" s="75" t="s">
        <v>57</v>
      </c>
      <c r="Y14" s="76"/>
      <c r="Z14" s="77"/>
      <c r="AA14" s="78"/>
      <c r="AB14" s="77"/>
      <c r="AC14" s="77"/>
      <c r="AD14" s="77"/>
      <c r="AE14" s="79"/>
      <c r="AF14" s="79"/>
      <c r="AG14" s="77"/>
      <c r="AH14" s="77"/>
      <c r="AI14" s="77"/>
      <c r="AJ14" s="78">
        <v>1</v>
      </c>
      <c r="AK14" s="79"/>
      <c r="AL14" s="79"/>
      <c r="AM14" s="79"/>
      <c r="AN14" s="142">
        <v>1</v>
      </c>
      <c r="AO14" s="171" t="s">
        <v>86</v>
      </c>
      <c r="AP14" s="142"/>
      <c r="AQ14" s="165"/>
      <c r="AR14" s="165"/>
      <c r="AS14" s="166"/>
      <c r="AT14" s="82">
        <f>H14*AS14</f>
        <v>0</v>
      </c>
    </row>
    <row r="15" spans="1:46" ht="16.5" x14ac:dyDescent="0.3">
      <c r="A15" s="70" t="s">
        <v>63</v>
      </c>
      <c r="B15" s="83" t="s">
        <v>47</v>
      </c>
      <c r="C15" s="84">
        <v>0</v>
      </c>
      <c r="D15" s="84">
        <v>1</v>
      </c>
      <c r="E15" s="84"/>
      <c r="F15" s="85" t="str">
        <f t="shared" si="0"/>
        <v>S.0.1</v>
      </c>
      <c r="G15" s="68" t="s">
        <v>73</v>
      </c>
      <c r="H15" s="86">
        <v>1</v>
      </c>
      <c r="I15" s="70"/>
      <c r="J15" s="68"/>
      <c r="K15" s="68">
        <v>1</v>
      </c>
      <c r="L15" s="68"/>
      <c r="M15" s="68"/>
      <c r="N15" s="68"/>
      <c r="O15" s="87">
        <v>1</v>
      </c>
      <c r="P15" s="134" t="s">
        <v>40</v>
      </c>
      <c r="Q15" s="135"/>
      <c r="R15" s="100">
        <v>90</v>
      </c>
      <c r="S15" s="100">
        <v>230</v>
      </c>
      <c r="T15" s="89">
        <f>R15*S15/10000</f>
        <v>2.0699999999999998</v>
      </c>
      <c r="U15" s="89"/>
      <c r="V15" s="88">
        <f>R15+3</f>
        <v>93</v>
      </c>
      <c r="W15" s="90">
        <f t="shared" si="4"/>
        <v>233</v>
      </c>
      <c r="X15" s="91"/>
      <c r="Y15" s="92" t="s">
        <v>57</v>
      </c>
      <c r="Z15" s="93"/>
      <c r="AA15" s="94" t="s">
        <v>57</v>
      </c>
      <c r="AB15" s="93"/>
      <c r="AC15" s="93" t="s">
        <v>57</v>
      </c>
      <c r="AD15" s="93"/>
      <c r="AE15" s="95"/>
      <c r="AF15" s="95"/>
      <c r="AG15" s="93">
        <v>1</v>
      </c>
      <c r="AH15" s="93"/>
      <c r="AI15" s="93">
        <v>1</v>
      </c>
      <c r="AJ15" s="94"/>
      <c r="AK15" s="95">
        <v>1</v>
      </c>
      <c r="AL15" s="95"/>
      <c r="AM15" s="95"/>
      <c r="AN15" s="167">
        <v>1</v>
      </c>
      <c r="AO15" s="172" t="s">
        <v>86</v>
      </c>
      <c r="AP15" s="167"/>
      <c r="AQ15" s="168"/>
      <c r="AR15" s="168"/>
      <c r="AS15" s="169"/>
      <c r="AT15" s="98">
        <f>H15*AS15</f>
        <v>0</v>
      </c>
    </row>
    <row r="16" spans="1:46" ht="16.5" x14ac:dyDescent="0.3">
      <c r="A16" s="70" t="s">
        <v>63</v>
      </c>
      <c r="B16" s="83" t="s">
        <v>47</v>
      </c>
      <c r="C16" s="84">
        <v>0</v>
      </c>
      <c r="D16" s="84">
        <v>2</v>
      </c>
      <c r="E16" s="84"/>
      <c r="F16" s="85" t="str">
        <f t="shared" ref="F16" si="5">CONCATENATE(B16,".",C16,".",D16,E16)</f>
        <v>S.0.2</v>
      </c>
      <c r="G16" s="68" t="s">
        <v>76</v>
      </c>
      <c r="H16" s="86">
        <v>1</v>
      </c>
      <c r="I16" s="70"/>
      <c r="J16" s="68"/>
      <c r="K16" s="68">
        <v>1</v>
      </c>
      <c r="L16" s="68"/>
      <c r="M16" s="68"/>
      <c r="N16" s="68"/>
      <c r="O16" s="87">
        <v>1</v>
      </c>
      <c r="P16" s="134" t="s">
        <v>40</v>
      </c>
      <c r="Q16" s="135"/>
      <c r="R16" s="100">
        <v>90</v>
      </c>
      <c r="S16" s="100">
        <v>230</v>
      </c>
      <c r="T16" s="89">
        <f>R16*S16/10000</f>
        <v>2.0699999999999998</v>
      </c>
      <c r="U16" s="89"/>
      <c r="V16" s="88">
        <f>R16+3</f>
        <v>93</v>
      </c>
      <c r="W16" s="90">
        <f t="shared" ref="W16" si="6">S16+3</f>
        <v>233</v>
      </c>
      <c r="X16" s="91"/>
      <c r="Y16" s="92" t="s">
        <v>57</v>
      </c>
      <c r="Z16" s="93"/>
      <c r="AA16" s="94" t="s">
        <v>57</v>
      </c>
      <c r="AB16" s="93"/>
      <c r="AC16" s="93" t="s">
        <v>57</v>
      </c>
      <c r="AD16" s="93"/>
      <c r="AE16" s="95"/>
      <c r="AF16" s="95"/>
      <c r="AG16" s="93">
        <v>1</v>
      </c>
      <c r="AH16" s="93"/>
      <c r="AI16" s="93">
        <v>1</v>
      </c>
      <c r="AJ16" s="94"/>
      <c r="AK16" s="95">
        <v>1</v>
      </c>
      <c r="AL16" s="95"/>
      <c r="AM16" s="95"/>
      <c r="AN16" s="167"/>
      <c r="AO16" s="172"/>
      <c r="AP16" s="167"/>
      <c r="AQ16" s="168"/>
      <c r="AR16" s="168"/>
      <c r="AS16" s="169"/>
      <c r="AT16" s="98">
        <f>H16*AS16</f>
        <v>0</v>
      </c>
    </row>
    <row r="17" spans="1:46" ht="16.5" x14ac:dyDescent="0.3">
      <c r="A17" s="70" t="s">
        <v>63</v>
      </c>
      <c r="B17" s="83" t="s">
        <v>47</v>
      </c>
      <c r="C17" s="84">
        <v>0</v>
      </c>
      <c r="D17" s="84">
        <v>3</v>
      </c>
      <c r="E17" s="84" t="s">
        <v>52</v>
      </c>
      <c r="F17" s="85" t="str">
        <f t="shared" si="0"/>
        <v>S.0.3a</v>
      </c>
      <c r="G17" s="68" t="s">
        <v>75</v>
      </c>
      <c r="H17" s="86">
        <v>1</v>
      </c>
      <c r="I17" s="70">
        <v>1</v>
      </c>
      <c r="J17" s="68"/>
      <c r="K17" s="68"/>
      <c r="L17" s="68"/>
      <c r="M17" s="68"/>
      <c r="N17" s="68"/>
      <c r="O17" s="87"/>
      <c r="P17" s="134" t="s">
        <v>41</v>
      </c>
      <c r="Q17" s="135"/>
      <c r="R17" s="100">
        <v>240</v>
      </c>
      <c r="S17" s="100">
        <v>115</v>
      </c>
      <c r="T17" s="89">
        <f t="shared" ref="T17:T18" si="7">R17*S17/10000</f>
        <v>2.76</v>
      </c>
      <c r="U17" s="89"/>
      <c r="V17" s="88">
        <f>R17+3</f>
        <v>243</v>
      </c>
      <c r="W17" s="90">
        <f t="shared" si="4"/>
        <v>118</v>
      </c>
      <c r="X17" s="91"/>
      <c r="Y17" s="92"/>
      <c r="Z17" s="93"/>
      <c r="AA17" s="94"/>
      <c r="AB17" s="93"/>
      <c r="AC17" s="93"/>
      <c r="AD17" s="93"/>
      <c r="AE17" s="95"/>
      <c r="AF17" s="95"/>
      <c r="AG17" s="93"/>
      <c r="AH17" s="93"/>
      <c r="AI17" s="93"/>
      <c r="AJ17" s="94"/>
      <c r="AK17" s="95"/>
      <c r="AL17" s="95"/>
      <c r="AM17" s="95"/>
      <c r="AN17" s="167"/>
      <c r="AO17" s="172"/>
      <c r="AP17" s="167"/>
      <c r="AQ17" s="168"/>
      <c r="AR17" s="170">
        <v>1</v>
      </c>
      <c r="AS17" s="169"/>
      <c r="AT17" s="98">
        <f>H17*AS17</f>
        <v>0</v>
      </c>
    </row>
    <row r="18" spans="1:46" ht="16.5" x14ac:dyDescent="0.3">
      <c r="A18" s="70" t="s">
        <v>63</v>
      </c>
      <c r="B18" s="83" t="s">
        <v>47</v>
      </c>
      <c r="C18" s="84">
        <v>0</v>
      </c>
      <c r="D18" s="84">
        <v>3</v>
      </c>
      <c r="E18" s="84" t="s">
        <v>53</v>
      </c>
      <c r="F18" s="85" t="str">
        <f t="shared" si="0"/>
        <v>S.0.3b</v>
      </c>
      <c r="G18" s="68" t="s">
        <v>77</v>
      </c>
      <c r="H18" s="86">
        <v>1</v>
      </c>
      <c r="I18" s="70"/>
      <c r="J18" s="68"/>
      <c r="K18" s="68"/>
      <c r="L18" s="68">
        <v>1</v>
      </c>
      <c r="M18" s="68"/>
      <c r="N18" s="68"/>
      <c r="O18" s="87"/>
      <c r="P18" s="134" t="s">
        <v>41</v>
      </c>
      <c r="Q18" s="135"/>
      <c r="R18" s="100">
        <v>80</v>
      </c>
      <c r="S18" s="100">
        <v>115</v>
      </c>
      <c r="T18" s="89">
        <f t="shared" si="7"/>
        <v>0.92</v>
      </c>
      <c r="U18" s="89"/>
      <c r="V18" s="88">
        <f>R18+3</f>
        <v>83</v>
      </c>
      <c r="W18" s="90">
        <f>S18+3</f>
        <v>118</v>
      </c>
      <c r="X18" s="91" t="s">
        <v>57</v>
      </c>
      <c r="Y18" s="92"/>
      <c r="Z18" s="93"/>
      <c r="AA18" s="94"/>
      <c r="AB18" s="93"/>
      <c r="AC18" s="93"/>
      <c r="AD18" s="93"/>
      <c r="AE18" s="95"/>
      <c r="AF18" s="95"/>
      <c r="AG18" s="93">
        <v>1</v>
      </c>
      <c r="AH18" s="93"/>
      <c r="AI18" s="93"/>
      <c r="AJ18" s="94"/>
      <c r="AK18" s="95"/>
      <c r="AL18" s="95"/>
      <c r="AM18" s="95"/>
      <c r="AN18" s="167"/>
      <c r="AO18" s="172"/>
      <c r="AP18" s="167"/>
      <c r="AQ18" s="168"/>
      <c r="AR18" s="170"/>
      <c r="AS18" s="169"/>
      <c r="AT18" s="98">
        <f>H18*AS18</f>
        <v>0</v>
      </c>
    </row>
    <row r="19" spans="1:46" ht="16.5" x14ac:dyDescent="0.3">
      <c r="A19" s="70" t="s">
        <v>63</v>
      </c>
      <c r="B19" s="83" t="s">
        <v>47</v>
      </c>
      <c r="C19" s="84">
        <v>0</v>
      </c>
      <c r="D19" s="84">
        <v>4</v>
      </c>
      <c r="E19" s="84"/>
      <c r="F19" s="85" t="str">
        <f t="shared" si="0"/>
        <v>S.0.4</v>
      </c>
      <c r="G19" s="68" t="s">
        <v>51</v>
      </c>
      <c r="H19" s="86">
        <v>1</v>
      </c>
      <c r="I19" s="70">
        <v>1</v>
      </c>
      <c r="J19" s="68"/>
      <c r="K19" s="143"/>
      <c r="L19" s="68"/>
      <c r="M19" s="143">
        <v>2</v>
      </c>
      <c r="N19" s="68"/>
      <c r="O19" s="87"/>
      <c r="P19" s="134" t="s">
        <v>40</v>
      </c>
      <c r="Q19" s="135"/>
      <c r="R19" s="100">
        <v>480</v>
      </c>
      <c r="S19" s="100">
        <v>230</v>
      </c>
      <c r="T19" s="89">
        <f t="shared" ref="T19:T20" si="8">R19*S19/10000</f>
        <v>11.04</v>
      </c>
      <c r="U19" s="89"/>
      <c r="V19" s="88">
        <f t="shared" ref="V19:V22" si="9">R19+6</f>
        <v>486</v>
      </c>
      <c r="W19" s="90">
        <f t="shared" si="4"/>
        <v>233</v>
      </c>
      <c r="X19" s="91" t="s">
        <v>57</v>
      </c>
      <c r="Y19" s="92"/>
      <c r="Z19" s="93"/>
      <c r="AA19" s="94"/>
      <c r="AB19" s="93"/>
      <c r="AC19" s="93"/>
      <c r="AD19" s="93"/>
      <c r="AE19" s="95"/>
      <c r="AF19" s="95"/>
      <c r="AG19" s="93"/>
      <c r="AH19" s="93"/>
      <c r="AI19" s="93"/>
      <c r="AJ19" s="94">
        <v>1</v>
      </c>
      <c r="AK19" s="95"/>
      <c r="AL19" s="95"/>
      <c r="AM19" s="95"/>
      <c r="AN19" s="167"/>
      <c r="AO19" s="172"/>
      <c r="AP19" s="167"/>
      <c r="AQ19" s="168"/>
      <c r="AR19" s="168"/>
      <c r="AS19" s="169"/>
      <c r="AT19" s="98">
        <f>H19*AS19</f>
        <v>0</v>
      </c>
    </row>
    <row r="20" spans="1:46" ht="16.5" x14ac:dyDescent="0.3">
      <c r="A20" s="70" t="s">
        <v>50</v>
      </c>
      <c r="B20" s="83" t="s">
        <v>47</v>
      </c>
      <c r="C20" s="84">
        <v>1</v>
      </c>
      <c r="D20" s="84">
        <v>1</v>
      </c>
      <c r="E20" s="84"/>
      <c r="F20" s="85" t="str">
        <f t="shared" si="0"/>
        <v>S.1.1</v>
      </c>
      <c r="G20" s="68" t="s">
        <v>66</v>
      </c>
      <c r="H20" s="86">
        <v>1</v>
      </c>
      <c r="I20" s="70"/>
      <c r="J20" s="68"/>
      <c r="K20" s="68">
        <v>1</v>
      </c>
      <c r="L20" s="68">
        <v>1</v>
      </c>
      <c r="M20" s="68"/>
      <c r="N20" s="68"/>
      <c r="O20" s="87"/>
      <c r="P20" s="134" t="s">
        <v>41</v>
      </c>
      <c r="Q20" s="135"/>
      <c r="R20" s="100">
        <v>200</v>
      </c>
      <c r="S20" s="100">
        <v>120</v>
      </c>
      <c r="T20" s="89">
        <f t="shared" si="8"/>
        <v>2.4</v>
      </c>
      <c r="U20" s="89"/>
      <c r="V20" s="88">
        <f t="shared" si="9"/>
        <v>206</v>
      </c>
      <c r="W20" s="90">
        <f t="shared" si="4"/>
        <v>123</v>
      </c>
      <c r="X20" s="91" t="s">
        <v>57</v>
      </c>
      <c r="Y20" s="92"/>
      <c r="Z20" s="93"/>
      <c r="AA20" s="94"/>
      <c r="AB20" s="93"/>
      <c r="AC20" s="93"/>
      <c r="AD20" s="93"/>
      <c r="AE20" s="95"/>
      <c r="AF20" s="95"/>
      <c r="AG20" s="93">
        <v>1</v>
      </c>
      <c r="AH20" s="93"/>
      <c r="AI20" s="93"/>
      <c r="AJ20" s="94"/>
      <c r="AK20" s="95"/>
      <c r="AL20" s="95"/>
      <c r="AM20" s="95"/>
      <c r="AN20" s="167">
        <v>1</v>
      </c>
      <c r="AO20" s="172" t="s">
        <v>87</v>
      </c>
      <c r="AP20" s="167"/>
      <c r="AQ20" s="168"/>
      <c r="AR20" s="168">
        <v>1</v>
      </c>
      <c r="AS20" s="169"/>
      <c r="AT20" s="98">
        <f>H20*AS20</f>
        <v>0</v>
      </c>
    </row>
    <row r="21" spans="1:46" ht="16.5" x14ac:dyDescent="0.3">
      <c r="A21" s="70" t="s">
        <v>50</v>
      </c>
      <c r="B21" s="83" t="s">
        <v>47</v>
      </c>
      <c r="C21" s="84">
        <v>1</v>
      </c>
      <c r="D21" s="84">
        <v>2</v>
      </c>
      <c r="E21" s="84"/>
      <c r="F21" s="85" t="str">
        <f t="shared" si="0"/>
        <v>S.1.2</v>
      </c>
      <c r="G21" s="68" t="s">
        <v>66</v>
      </c>
      <c r="H21" s="86">
        <v>1</v>
      </c>
      <c r="I21" s="70"/>
      <c r="J21" s="68"/>
      <c r="K21" s="68">
        <v>1</v>
      </c>
      <c r="L21" s="68">
        <v>1</v>
      </c>
      <c r="M21" s="68"/>
      <c r="N21" s="68"/>
      <c r="O21" s="87"/>
      <c r="P21" s="134" t="s">
        <v>41</v>
      </c>
      <c r="Q21" s="135"/>
      <c r="R21" s="100">
        <v>200</v>
      </c>
      <c r="S21" s="100">
        <v>120</v>
      </c>
      <c r="T21" s="89">
        <f>R21*S21/10000</f>
        <v>2.4</v>
      </c>
      <c r="U21" s="89"/>
      <c r="V21" s="88">
        <f t="shared" si="9"/>
        <v>206</v>
      </c>
      <c r="W21" s="90">
        <f t="shared" ref="W21:W22" si="10">S21+3</f>
        <v>123</v>
      </c>
      <c r="X21" s="91" t="s">
        <v>57</v>
      </c>
      <c r="Y21" s="92"/>
      <c r="Z21" s="93"/>
      <c r="AA21" s="94"/>
      <c r="AB21" s="93"/>
      <c r="AC21" s="93"/>
      <c r="AD21" s="93"/>
      <c r="AE21" s="95"/>
      <c r="AF21" s="95"/>
      <c r="AG21" s="93">
        <v>1</v>
      </c>
      <c r="AH21" s="93"/>
      <c r="AI21" s="93"/>
      <c r="AJ21" s="94"/>
      <c r="AK21" s="95"/>
      <c r="AL21" s="95"/>
      <c r="AM21" s="95"/>
      <c r="AN21" s="167">
        <v>1</v>
      </c>
      <c r="AO21" s="172" t="s">
        <v>87</v>
      </c>
      <c r="AP21" s="167"/>
      <c r="AQ21" s="168"/>
      <c r="AR21" s="168">
        <v>1</v>
      </c>
      <c r="AS21" s="169"/>
      <c r="AT21" s="98">
        <f>H21*AS21</f>
        <v>0</v>
      </c>
    </row>
    <row r="22" spans="1:46" ht="17.25" thickBot="1" x14ac:dyDescent="0.35">
      <c r="A22" s="70" t="s">
        <v>50</v>
      </c>
      <c r="B22" s="83" t="s">
        <v>47</v>
      </c>
      <c r="C22" s="84">
        <v>1</v>
      </c>
      <c r="D22" s="84">
        <v>3</v>
      </c>
      <c r="E22" s="84"/>
      <c r="F22" s="85" t="str">
        <f t="shared" si="0"/>
        <v>S.1.3</v>
      </c>
      <c r="G22" s="68" t="s">
        <v>66</v>
      </c>
      <c r="H22" s="86">
        <v>1</v>
      </c>
      <c r="I22" s="70"/>
      <c r="J22" s="68"/>
      <c r="K22" s="68">
        <v>1</v>
      </c>
      <c r="L22" s="68">
        <v>1</v>
      </c>
      <c r="M22" s="68"/>
      <c r="N22" s="68"/>
      <c r="O22" s="87"/>
      <c r="P22" s="134" t="s">
        <v>41</v>
      </c>
      <c r="Q22" s="135"/>
      <c r="R22" s="100">
        <v>200</v>
      </c>
      <c r="S22" s="100">
        <v>120</v>
      </c>
      <c r="T22" s="89">
        <f t="shared" ref="T22" si="11">R22*S22/10000</f>
        <v>2.4</v>
      </c>
      <c r="U22" s="89"/>
      <c r="V22" s="88">
        <f t="shared" si="9"/>
        <v>206</v>
      </c>
      <c r="W22" s="90">
        <f t="shared" si="10"/>
        <v>123</v>
      </c>
      <c r="X22" s="91" t="s">
        <v>57</v>
      </c>
      <c r="Y22" s="92"/>
      <c r="Z22" s="93"/>
      <c r="AA22" s="94"/>
      <c r="AB22" s="93"/>
      <c r="AC22" s="93"/>
      <c r="AD22" s="93"/>
      <c r="AE22" s="95"/>
      <c r="AF22" s="95"/>
      <c r="AG22" s="93">
        <v>1</v>
      </c>
      <c r="AH22" s="93"/>
      <c r="AI22" s="93"/>
      <c r="AJ22" s="94"/>
      <c r="AK22" s="95"/>
      <c r="AL22" s="95"/>
      <c r="AM22" s="95"/>
      <c r="AN22" s="167">
        <v>1</v>
      </c>
      <c r="AO22" s="172" t="s">
        <v>87</v>
      </c>
      <c r="AP22" s="167"/>
      <c r="AQ22" s="168"/>
      <c r="AR22" s="168">
        <v>1</v>
      </c>
      <c r="AS22" s="169"/>
      <c r="AT22" s="98">
        <f>H22*AS22</f>
        <v>0</v>
      </c>
    </row>
    <row r="23" spans="1:46" ht="16.5" x14ac:dyDescent="0.3">
      <c r="A23" s="49"/>
      <c r="B23" s="50" t="s">
        <v>44</v>
      </c>
      <c r="C23" s="51"/>
      <c r="D23" s="51"/>
      <c r="E23" s="51"/>
      <c r="F23" s="52"/>
      <c r="G23" s="51"/>
      <c r="H23" s="52">
        <f>SUM(H24:H28)</f>
        <v>5</v>
      </c>
      <c r="I23" s="49"/>
      <c r="J23" s="51"/>
      <c r="K23" s="51"/>
      <c r="L23" s="51"/>
      <c r="M23" s="51"/>
      <c r="N23" s="51"/>
      <c r="O23" s="53"/>
      <c r="P23" s="124"/>
      <c r="Q23" s="131"/>
      <c r="R23" s="55"/>
      <c r="S23" s="55"/>
      <c r="T23" s="56"/>
      <c r="U23" s="56"/>
      <c r="V23" s="55"/>
      <c r="W23" s="55"/>
      <c r="X23" s="52"/>
      <c r="Y23" s="57"/>
      <c r="Z23" s="58"/>
      <c r="AA23" s="59"/>
      <c r="AB23" s="58"/>
      <c r="AC23" s="58"/>
      <c r="AD23" s="58"/>
      <c r="AE23" s="60"/>
      <c r="AF23" s="60"/>
      <c r="AG23" s="58"/>
      <c r="AH23" s="58"/>
      <c r="AI23" s="58"/>
      <c r="AJ23" s="59"/>
      <c r="AK23" s="61"/>
      <c r="AL23" s="61"/>
      <c r="AM23" s="61"/>
      <c r="AN23" s="61"/>
      <c r="AO23" s="61"/>
      <c r="AP23" s="61"/>
      <c r="AQ23" s="62"/>
      <c r="AR23" s="62"/>
      <c r="AS23" s="63"/>
      <c r="AT23" s="64"/>
    </row>
    <row r="24" spans="1:46" ht="16.5" x14ac:dyDescent="0.3">
      <c r="A24" s="70" t="s">
        <v>64</v>
      </c>
      <c r="B24" s="66" t="s">
        <v>48</v>
      </c>
      <c r="C24" s="67">
        <v>-1</v>
      </c>
      <c r="D24" s="67">
        <v>1</v>
      </c>
      <c r="E24" s="67"/>
      <c r="F24" s="85" t="str">
        <f t="shared" si="0"/>
        <v>O.-1.1</v>
      </c>
      <c r="G24" s="68" t="s">
        <v>79</v>
      </c>
      <c r="H24" s="69">
        <v>1</v>
      </c>
      <c r="I24" s="70"/>
      <c r="J24" s="68"/>
      <c r="K24" s="71">
        <v>1</v>
      </c>
      <c r="L24" s="71"/>
      <c r="M24" s="71"/>
      <c r="N24" s="71"/>
      <c r="O24" s="72"/>
      <c r="P24" s="134" t="s">
        <v>40</v>
      </c>
      <c r="Q24" s="140" t="s">
        <v>57</v>
      </c>
      <c r="R24" s="101">
        <v>102</v>
      </c>
      <c r="S24" s="101">
        <v>230</v>
      </c>
      <c r="T24" s="74">
        <f t="shared" ref="T24" si="12">R24*S24/10000</f>
        <v>2.3460000000000001</v>
      </c>
      <c r="U24" s="89"/>
      <c r="V24" s="88">
        <f>R24+6</f>
        <v>108</v>
      </c>
      <c r="W24" s="90">
        <f>S24+3</f>
        <v>233</v>
      </c>
      <c r="X24" s="75"/>
      <c r="Y24" s="76" t="s">
        <v>57</v>
      </c>
      <c r="Z24" s="77"/>
      <c r="AA24" s="78" t="s">
        <v>57</v>
      </c>
      <c r="AB24" s="77"/>
      <c r="AC24" s="77" t="s">
        <v>57</v>
      </c>
      <c r="AD24" s="77"/>
      <c r="AE24" s="142" t="s">
        <v>57</v>
      </c>
      <c r="AF24" s="79"/>
      <c r="AG24" s="77">
        <v>1</v>
      </c>
      <c r="AH24" s="146">
        <v>1</v>
      </c>
      <c r="AI24" s="77"/>
      <c r="AJ24" s="78"/>
      <c r="AK24" s="79">
        <v>1</v>
      </c>
      <c r="AL24" s="79"/>
      <c r="AM24" s="79"/>
      <c r="AN24" s="79"/>
      <c r="AO24" s="79"/>
      <c r="AP24" s="79">
        <v>1</v>
      </c>
      <c r="AQ24" s="80"/>
      <c r="AR24" s="80"/>
      <c r="AS24" s="102"/>
      <c r="AT24" s="82">
        <f>H24*AS24</f>
        <v>0</v>
      </c>
    </row>
    <row r="25" spans="1:46" ht="16.5" x14ac:dyDescent="0.3">
      <c r="A25" s="70" t="s">
        <v>64</v>
      </c>
      <c r="B25" s="83" t="s">
        <v>48</v>
      </c>
      <c r="C25" s="84">
        <v>-1</v>
      </c>
      <c r="D25" s="84">
        <v>2</v>
      </c>
      <c r="E25" s="84"/>
      <c r="F25" s="85" t="str">
        <f t="shared" si="0"/>
        <v>O.-1.2</v>
      </c>
      <c r="G25" s="68" t="s">
        <v>68</v>
      </c>
      <c r="H25" s="86">
        <v>1</v>
      </c>
      <c r="I25" s="70">
        <v>4</v>
      </c>
      <c r="J25" s="68"/>
      <c r="K25" s="68"/>
      <c r="L25" s="68"/>
      <c r="M25" s="68"/>
      <c r="N25" s="68"/>
      <c r="O25" s="87"/>
      <c r="P25" s="134" t="s">
        <v>40</v>
      </c>
      <c r="Q25" s="135"/>
      <c r="R25" s="100">
        <v>390</v>
      </c>
      <c r="S25" s="100">
        <v>230</v>
      </c>
      <c r="T25" s="89">
        <f t="shared" ref="T25:T26" si="13">R25*S25/10000</f>
        <v>8.9700000000000006</v>
      </c>
      <c r="U25" s="89"/>
      <c r="V25" s="88">
        <f>R25+6</f>
        <v>396</v>
      </c>
      <c r="W25" s="90">
        <f>S25+3</f>
        <v>233</v>
      </c>
      <c r="X25" s="91"/>
      <c r="Y25" s="92"/>
      <c r="Z25" s="93"/>
      <c r="AA25" s="94"/>
      <c r="AB25" s="93"/>
      <c r="AC25" s="93"/>
      <c r="AD25" s="93"/>
      <c r="AE25" s="95"/>
      <c r="AF25" s="95"/>
      <c r="AG25" s="93"/>
      <c r="AH25" s="93"/>
      <c r="AI25" s="93"/>
      <c r="AJ25" s="94"/>
      <c r="AK25" s="95"/>
      <c r="AL25" s="95"/>
      <c r="AM25" s="95"/>
      <c r="AN25" s="167">
        <v>1</v>
      </c>
      <c r="AO25" s="142" t="s">
        <v>86</v>
      </c>
      <c r="AP25" s="95"/>
      <c r="AQ25" s="96"/>
      <c r="AR25" s="96"/>
      <c r="AS25" s="99"/>
      <c r="AT25" s="98">
        <f>H25*AS25</f>
        <v>0</v>
      </c>
    </row>
    <row r="26" spans="1:46" ht="16.5" x14ac:dyDescent="0.3">
      <c r="A26" s="70" t="s">
        <v>63</v>
      </c>
      <c r="B26" s="83" t="s">
        <v>48</v>
      </c>
      <c r="C26" s="84">
        <v>0</v>
      </c>
      <c r="D26" s="84">
        <v>1</v>
      </c>
      <c r="E26" s="84"/>
      <c r="F26" s="85" t="str">
        <f t="shared" ref="F26" si="14">CONCATENATE(B26,".",C26,".",D26,E26)</f>
        <v>O.0.1</v>
      </c>
      <c r="G26" s="68" t="s">
        <v>65</v>
      </c>
      <c r="H26" s="86">
        <v>1</v>
      </c>
      <c r="I26" s="70"/>
      <c r="J26" s="68"/>
      <c r="K26" s="143"/>
      <c r="L26" s="143">
        <v>1</v>
      </c>
      <c r="M26" s="68"/>
      <c r="N26" s="147" t="s">
        <v>72</v>
      </c>
      <c r="O26" s="87"/>
      <c r="P26" s="134" t="s">
        <v>40</v>
      </c>
      <c r="Q26" s="135"/>
      <c r="R26" s="88">
        <v>85</v>
      </c>
      <c r="S26" s="88">
        <v>230</v>
      </c>
      <c r="T26" s="89">
        <f t="shared" si="13"/>
        <v>1.9550000000000001</v>
      </c>
      <c r="U26" s="89"/>
      <c r="V26" s="88">
        <f t="shared" ref="V26" si="15">R26+6</f>
        <v>91</v>
      </c>
      <c r="W26" s="90">
        <f t="shared" ref="W26" si="16">S26+3</f>
        <v>233</v>
      </c>
      <c r="X26" s="91" t="s">
        <v>57</v>
      </c>
      <c r="Y26" s="92"/>
      <c r="Z26" s="93"/>
      <c r="AA26" s="94"/>
      <c r="AB26" s="93"/>
      <c r="AC26" s="93"/>
      <c r="AD26" s="93"/>
      <c r="AE26" s="95"/>
      <c r="AF26" s="95"/>
      <c r="AG26" s="93"/>
      <c r="AH26" s="93"/>
      <c r="AI26" s="93"/>
      <c r="AJ26" s="94">
        <v>1</v>
      </c>
      <c r="AK26" s="95"/>
      <c r="AL26" s="95"/>
      <c r="AM26" s="95"/>
      <c r="AN26" s="95"/>
      <c r="AO26" s="95"/>
      <c r="AP26" s="95"/>
      <c r="AQ26" s="96"/>
      <c r="AR26" s="96"/>
      <c r="AS26" s="97"/>
      <c r="AT26" s="98">
        <f>H26*AS26</f>
        <v>0</v>
      </c>
    </row>
    <row r="27" spans="1:46" ht="16.5" x14ac:dyDescent="0.3">
      <c r="A27" s="70" t="s">
        <v>50</v>
      </c>
      <c r="B27" s="83" t="s">
        <v>48</v>
      </c>
      <c r="C27" s="84">
        <v>1</v>
      </c>
      <c r="D27" s="84">
        <v>1</v>
      </c>
      <c r="E27" s="84" t="s">
        <v>52</v>
      </c>
      <c r="F27" s="85" t="str">
        <f t="shared" ref="F27" si="17">CONCATENATE(B27,".",C27,".",D27,E27)</f>
        <v>O.1.1a</v>
      </c>
      <c r="G27" s="68" t="s">
        <v>65</v>
      </c>
      <c r="H27" s="86">
        <v>1</v>
      </c>
      <c r="I27" s="70"/>
      <c r="J27" s="68"/>
      <c r="K27" s="143"/>
      <c r="L27" s="143">
        <v>1</v>
      </c>
      <c r="M27" s="68"/>
      <c r="N27" s="68"/>
      <c r="O27" s="87"/>
      <c r="P27" s="134" t="s">
        <v>40</v>
      </c>
      <c r="Q27" s="135"/>
      <c r="R27" s="88">
        <v>85</v>
      </c>
      <c r="S27" s="88">
        <v>210</v>
      </c>
      <c r="T27" s="89">
        <f t="shared" ref="T27:T28" si="18">R27*S27/10000</f>
        <v>1.7849999999999999</v>
      </c>
      <c r="U27" s="89"/>
      <c r="V27" s="88">
        <f t="shared" ref="V27:V28" si="19">R27+6</f>
        <v>91</v>
      </c>
      <c r="W27" s="90">
        <f t="shared" ref="W27:W28" si="20">S27+3</f>
        <v>213</v>
      </c>
      <c r="X27" s="91" t="s">
        <v>57</v>
      </c>
      <c r="Y27" s="92"/>
      <c r="Z27" s="93"/>
      <c r="AA27" s="94"/>
      <c r="AB27" s="93"/>
      <c r="AC27" s="93"/>
      <c r="AD27" s="93"/>
      <c r="AE27" s="95"/>
      <c r="AF27" s="95"/>
      <c r="AG27" s="93">
        <v>1</v>
      </c>
      <c r="AH27" s="93"/>
      <c r="AI27" s="93"/>
      <c r="AJ27" s="94"/>
      <c r="AK27" s="95"/>
      <c r="AL27" s="95"/>
      <c r="AM27" s="95">
        <v>1</v>
      </c>
      <c r="AN27" s="95"/>
      <c r="AO27" s="95"/>
      <c r="AP27" s="95"/>
      <c r="AQ27" s="96"/>
      <c r="AR27" s="96"/>
      <c r="AS27" s="99"/>
      <c r="AT27" s="98">
        <f>H27*AS27</f>
        <v>0</v>
      </c>
    </row>
    <row r="28" spans="1:46" ht="17.25" thickBot="1" x14ac:dyDescent="0.35">
      <c r="A28" s="70" t="s">
        <v>50</v>
      </c>
      <c r="B28" s="83" t="s">
        <v>48</v>
      </c>
      <c r="C28" s="84">
        <v>1</v>
      </c>
      <c r="D28" s="84">
        <v>1</v>
      </c>
      <c r="E28" s="84" t="s">
        <v>53</v>
      </c>
      <c r="F28" s="85" t="str">
        <f t="shared" si="0"/>
        <v>O.1.1b</v>
      </c>
      <c r="G28" s="143" t="s">
        <v>84</v>
      </c>
      <c r="H28" s="86">
        <v>1</v>
      </c>
      <c r="I28" s="70">
        <v>1</v>
      </c>
      <c r="J28" s="68"/>
      <c r="K28" s="68"/>
      <c r="L28" s="68"/>
      <c r="M28" s="68"/>
      <c r="N28" s="84" t="s">
        <v>83</v>
      </c>
      <c r="O28" s="87"/>
      <c r="P28" s="136"/>
      <c r="Q28" s="137"/>
      <c r="R28" s="88">
        <v>85</v>
      </c>
      <c r="S28" s="88">
        <v>60</v>
      </c>
      <c r="T28" s="89">
        <f t="shared" si="18"/>
        <v>0.51</v>
      </c>
      <c r="U28" s="89"/>
      <c r="V28" s="88">
        <f t="shared" si="19"/>
        <v>91</v>
      </c>
      <c r="W28" s="90">
        <f t="shared" si="20"/>
        <v>63</v>
      </c>
      <c r="X28" s="91"/>
      <c r="Y28" s="92"/>
      <c r="Z28" s="93"/>
      <c r="AA28" s="94"/>
      <c r="AB28" s="93"/>
      <c r="AC28" s="93"/>
      <c r="AD28" s="93"/>
      <c r="AE28" s="95"/>
      <c r="AF28" s="95"/>
      <c r="AG28" s="93"/>
      <c r="AH28" s="93"/>
      <c r="AI28" s="93"/>
      <c r="AJ28" s="94"/>
      <c r="AK28" s="95"/>
      <c r="AL28" s="95"/>
      <c r="AM28" s="95"/>
      <c r="AN28" s="95"/>
      <c r="AO28" s="95"/>
      <c r="AP28" s="95"/>
      <c r="AQ28" s="96"/>
      <c r="AR28" s="96"/>
      <c r="AS28" s="99"/>
      <c r="AT28" s="98">
        <f>H28*AS28</f>
        <v>0</v>
      </c>
    </row>
    <row r="29" spans="1:46" ht="16.5" x14ac:dyDescent="0.3">
      <c r="A29" s="49"/>
      <c r="B29" s="50" t="s">
        <v>45</v>
      </c>
      <c r="C29" s="51"/>
      <c r="D29" s="51"/>
      <c r="E29" s="51"/>
      <c r="F29" s="52"/>
      <c r="G29" s="51"/>
      <c r="H29" s="52">
        <f>SUM(H30:H38)</f>
        <v>9</v>
      </c>
      <c r="I29" s="49"/>
      <c r="J29" s="51"/>
      <c r="K29" s="51"/>
      <c r="L29" s="51"/>
      <c r="M29" s="51"/>
      <c r="N29" s="51"/>
      <c r="O29" s="53"/>
      <c r="P29" s="124"/>
      <c r="Q29" s="131"/>
      <c r="R29" s="55"/>
      <c r="S29" s="55"/>
      <c r="T29" s="56"/>
      <c r="U29" s="56"/>
      <c r="V29" s="55"/>
      <c r="W29" s="55"/>
      <c r="X29" s="52"/>
      <c r="Y29" s="57"/>
      <c r="Z29" s="58"/>
      <c r="AA29" s="59"/>
      <c r="AB29" s="58"/>
      <c r="AC29" s="58"/>
      <c r="AD29" s="58"/>
      <c r="AE29" s="60"/>
      <c r="AF29" s="60"/>
      <c r="AG29" s="58"/>
      <c r="AH29" s="58"/>
      <c r="AI29" s="58"/>
      <c r="AJ29" s="59"/>
      <c r="AK29" s="61"/>
      <c r="AL29" s="61"/>
      <c r="AM29" s="61"/>
      <c r="AN29" s="61"/>
      <c r="AO29" s="61"/>
      <c r="AP29" s="61"/>
      <c r="AQ29" s="62"/>
      <c r="AR29" s="62"/>
      <c r="AS29" s="63"/>
      <c r="AT29" s="64"/>
    </row>
    <row r="30" spans="1:46" ht="16.5" x14ac:dyDescent="0.3">
      <c r="A30" s="70" t="s">
        <v>64</v>
      </c>
      <c r="B30" s="66" t="s">
        <v>49</v>
      </c>
      <c r="C30" s="67">
        <v>-1</v>
      </c>
      <c r="D30" s="67">
        <v>1</v>
      </c>
      <c r="E30" s="67"/>
      <c r="F30" s="85" t="str">
        <f t="shared" si="0"/>
        <v>N.-1.1</v>
      </c>
      <c r="G30" s="68" t="s">
        <v>56</v>
      </c>
      <c r="H30" s="69">
        <v>1</v>
      </c>
      <c r="I30" s="70"/>
      <c r="J30" s="68"/>
      <c r="K30" s="71"/>
      <c r="L30" s="71">
        <v>1</v>
      </c>
      <c r="M30" s="71"/>
      <c r="N30" s="71"/>
      <c r="O30" s="72"/>
      <c r="P30" s="144" t="s">
        <v>40</v>
      </c>
      <c r="Q30" s="140" t="s">
        <v>57</v>
      </c>
      <c r="R30" s="101">
        <v>80</v>
      </c>
      <c r="S30" s="101">
        <v>115</v>
      </c>
      <c r="T30" s="74">
        <f t="shared" ref="T30:T38" si="21">R30*S30/10000</f>
        <v>0.92</v>
      </c>
      <c r="U30" s="89"/>
      <c r="V30" s="88">
        <f t="shared" ref="V30:V38" si="22">R30+6</f>
        <v>86</v>
      </c>
      <c r="W30" s="90">
        <f t="shared" ref="W30:W38" si="23">S30+3</f>
        <v>118</v>
      </c>
      <c r="X30" s="91" t="s">
        <v>57</v>
      </c>
      <c r="Y30" s="92"/>
      <c r="Z30" s="93"/>
      <c r="AA30" s="94"/>
      <c r="AB30" s="93"/>
      <c r="AC30" s="93"/>
      <c r="AD30" s="93"/>
      <c r="AE30" s="95"/>
      <c r="AF30" s="95"/>
      <c r="AG30" s="93">
        <v>1</v>
      </c>
      <c r="AH30" s="93"/>
      <c r="AI30" s="93"/>
      <c r="AJ30" s="94"/>
      <c r="AK30" s="95"/>
      <c r="AL30" s="95"/>
      <c r="AM30" s="79"/>
      <c r="AN30" s="79"/>
      <c r="AO30" s="79"/>
      <c r="AP30" s="79"/>
      <c r="AQ30" s="80"/>
      <c r="AR30" s="80"/>
      <c r="AS30" s="102"/>
      <c r="AT30" s="82">
        <f>H30*AS30</f>
        <v>0</v>
      </c>
    </row>
    <row r="31" spans="1:46" ht="16.5" x14ac:dyDescent="0.3">
      <c r="A31" s="70" t="s">
        <v>63</v>
      </c>
      <c r="B31" s="83" t="s">
        <v>49</v>
      </c>
      <c r="C31" s="84">
        <v>0</v>
      </c>
      <c r="D31" s="84">
        <v>1</v>
      </c>
      <c r="E31" s="84"/>
      <c r="F31" s="85" t="str">
        <f t="shared" si="0"/>
        <v>N.0.1</v>
      </c>
      <c r="G31" s="68" t="s">
        <v>56</v>
      </c>
      <c r="H31" s="86">
        <v>1</v>
      </c>
      <c r="I31" s="70"/>
      <c r="J31" s="68"/>
      <c r="K31" s="68"/>
      <c r="L31" s="68">
        <v>1</v>
      </c>
      <c r="M31" s="68"/>
      <c r="N31" s="68"/>
      <c r="O31" s="87"/>
      <c r="P31" s="134" t="s">
        <v>41</v>
      </c>
      <c r="Q31" s="135"/>
      <c r="R31" s="100">
        <v>80</v>
      </c>
      <c r="S31" s="100">
        <v>120</v>
      </c>
      <c r="T31" s="89">
        <f t="shared" si="21"/>
        <v>0.96</v>
      </c>
      <c r="U31" s="89"/>
      <c r="V31" s="88">
        <f t="shared" si="22"/>
        <v>86</v>
      </c>
      <c r="W31" s="90">
        <f t="shared" si="23"/>
        <v>123</v>
      </c>
      <c r="X31" s="91" t="s">
        <v>57</v>
      </c>
      <c r="Y31" s="92"/>
      <c r="Z31" s="93"/>
      <c r="AA31" s="94"/>
      <c r="AB31" s="93"/>
      <c r="AC31" s="93"/>
      <c r="AD31" s="93"/>
      <c r="AE31" s="95"/>
      <c r="AF31" s="95"/>
      <c r="AG31" s="93">
        <v>1</v>
      </c>
      <c r="AH31" s="93"/>
      <c r="AI31" s="93"/>
      <c r="AJ31" s="94"/>
      <c r="AK31" s="95"/>
      <c r="AL31" s="95"/>
      <c r="AM31" s="95"/>
      <c r="AN31" s="95"/>
      <c r="AO31" s="95"/>
      <c r="AP31" s="95"/>
      <c r="AQ31" s="96"/>
      <c r="AR31" s="168">
        <v>1</v>
      </c>
      <c r="AS31" s="99"/>
      <c r="AT31" s="98">
        <f>H31*AS31</f>
        <v>0</v>
      </c>
    </row>
    <row r="32" spans="1:46" ht="16.5" x14ac:dyDescent="0.3">
      <c r="A32" s="70" t="s">
        <v>63</v>
      </c>
      <c r="B32" s="83" t="s">
        <v>49</v>
      </c>
      <c r="C32" s="84">
        <v>0</v>
      </c>
      <c r="D32" s="84">
        <v>2</v>
      </c>
      <c r="E32" s="84"/>
      <c r="F32" s="85" t="str">
        <f t="shared" si="0"/>
        <v>N.0.2</v>
      </c>
      <c r="G32" s="68" t="s">
        <v>67</v>
      </c>
      <c r="H32" s="86">
        <v>1</v>
      </c>
      <c r="I32" s="70"/>
      <c r="J32" s="68"/>
      <c r="K32" s="68">
        <v>1</v>
      </c>
      <c r="L32" s="68"/>
      <c r="M32" s="68"/>
      <c r="N32" s="68"/>
      <c r="O32" s="87"/>
      <c r="P32" s="134" t="s">
        <v>40</v>
      </c>
      <c r="Q32" s="135"/>
      <c r="R32" s="100">
        <v>100</v>
      </c>
      <c r="S32" s="100">
        <v>230</v>
      </c>
      <c r="T32" s="89">
        <f t="shared" si="21"/>
        <v>2.2999999999999998</v>
      </c>
      <c r="U32" s="89"/>
      <c r="V32" s="88">
        <f>R32+6</f>
        <v>106</v>
      </c>
      <c r="W32" s="90">
        <f>S32+3</f>
        <v>233</v>
      </c>
      <c r="X32" s="91"/>
      <c r="Y32" s="92" t="s">
        <v>57</v>
      </c>
      <c r="Z32" s="93"/>
      <c r="AA32" s="94" t="s">
        <v>57</v>
      </c>
      <c r="AB32" s="93"/>
      <c r="AC32" s="93" t="s">
        <v>57</v>
      </c>
      <c r="AD32" s="93"/>
      <c r="AE32" s="95"/>
      <c r="AF32" s="95"/>
      <c r="AG32" s="93">
        <v>1</v>
      </c>
      <c r="AH32" s="145">
        <v>1</v>
      </c>
      <c r="AI32" s="93"/>
      <c r="AJ32" s="94"/>
      <c r="AK32" s="95">
        <v>1</v>
      </c>
      <c r="AL32" s="95"/>
      <c r="AM32" s="95"/>
      <c r="AN32" s="95"/>
      <c r="AO32" s="95"/>
      <c r="AP32" s="95"/>
      <c r="AQ32" s="96"/>
      <c r="AR32" s="168"/>
      <c r="AS32" s="99"/>
      <c r="AT32" s="98">
        <f>H32*AS32</f>
        <v>0</v>
      </c>
    </row>
    <row r="33" spans="1:46" ht="16.5" x14ac:dyDescent="0.3">
      <c r="A33" s="70" t="s">
        <v>63</v>
      </c>
      <c r="B33" s="83" t="s">
        <v>49</v>
      </c>
      <c r="C33" s="84">
        <v>0</v>
      </c>
      <c r="D33" s="84">
        <v>3</v>
      </c>
      <c r="E33" s="84"/>
      <c r="F33" s="85" t="str">
        <f t="shared" si="0"/>
        <v>N.0.3</v>
      </c>
      <c r="G33" s="68" t="s">
        <v>55</v>
      </c>
      <c r="H33" s="86">
        <v>1</v>
      </c>
      <c r="I33" s="70">
        <v>1</v>
      </c>
      <c r="J33" s="68"/>
      <c r="K33" s="68"/>
      <c r="L33" s="68"/>
      <c r="M33" s="68"/>
      <c r="N33" s="68"/>
      <c r="O33" s="87"/>
      <c r="P33" s="134" t="s">
        <v>41</v>
      </c>
      <c r="Q33" s="135"/>
      <c r="R33" s="100">
        <v>316</v>
      </c>
      <c r="S33" s="174">
        <v>75</v>
      </c>
      <c r="T33" s="89">
        <f t="shared" si="21"/>
        <v>2.37</v>
      </c>
      <c r="U33" s="89"/>
      <c r="V33" s="88">
        <f>R33+6</f>
        <v>322</v>
      </c>
      <c r="W33" s="90">
        <f t="shared" si="23"/>
        <v>78</v>
      </c>
      <c r="X33" s="91"/>
      <c r="Y33" s="92"/>
      <c r="Z33" s="93"/>
      <c r="AA33" s="94"/>
      <c r="AB33" s="93"/>
      <c r="AC33" s="93"/>
      <c r="AD33" s="93"/>
      <c r="AE33" s="95"/>
      <c r="AF33" s="95"/>
      <c r="AG33" s="93"/>
      <c r="AH33" s="93"/>
      <c r="AI33" s="93"/>
      <c r="AJ33" s="94"/>
      <c r="AK33" s="95"/>
      <c r="AL33" s="95"/>
      <c r="AM33" s="95"/>
      <c r="AN33" s="95"/>
      <c r="AO33" s="95"/>
      <c r="AP33" s="95"/>
      <c r="AQ33" s="96"/>
      <c r="AR33" s="168">
        <v>1</v>
      </c>
      <c r="AS33" s="99"/>
      <c r="AT33" s="98">
        <f>H33*AS33</f>
        <v>0</v>
      </c>
    </row>
    <row r="34" spans="1:46" ht="16.5" x14ac:dyDescent="0.3">
      <c r="A34" s="70" t="s">
        <v>63</v>
      </c>
      <c r="B34" s="83" t="s">
        <v>49</v>
      </c>
      <c r="C34" s="84">
        <v>0</v>
      </c>
      <c r="D34" s="84">
        <v>4</v>
      </c>
      <c r="E34" s="84"/>
      <c r="F34" s="85" t="str">
        <f t="shared" si="0"/>
        <v>N.0.4</v>
      </c>
      <c r="G34" s="68" t="s">
        <v>56</v>
      </c>
      <c r="H34" s="86">
        <v>1</v>
      </c>
      <c r="I34" s="70"/>
      <c r="J34" s="68"/>
      <c r="K34" s="68"/>
      <c r="L34" s="68">
        <v>1</v>
      </c>
      <c r="M34" s="68"/>
      <c r="N34" s="68"/>
      <c r="O34" s="87"/>
      <c r="P34" s="134" t="s">
        <v>41</v>
      </c>
      <c r="Q34" s="135"/>
      <c r="R34" s="100">
        <v>80</v>
      </c>
      <c r="S34" s="174">
        <v>120</v>
      </c>
      <c r="T34" s="89">
        <f t="shared" si="21"/>
        <v>0.96</v>
      </c>
      <c r="U34" s="89"/>
      <c r="V34" s="88">
        <f t="shared" si="22"/>
        <v>86</v>
      </c>
      <c r="W34" s="90">
        <f t="shared" si="23"/>
        <v>123</v>
      </c>
      <c r="X34" s="91" t="s">
        <v>57</v>
      </c>
      <c r="Y34" s="92"/>
      <c r="Z34" s="93"/>
      <c r="AA34" s="94"/>
      <c r="AB34" s="93"/>
      <c r="AC34" s="93"/>
      <c r="AD34" s="93"/>
      <c r="AE34" s="95"/>
      <c r="AF34" s="95"/>
      <c r="AG34" s="93">
        <v>1</v>
      </c>
      <c r="AH34" s="93"/>
      <c r="AI34" s="93"/>
      <c r="AJ34" s="94"/>
      <c r="AK34" s="95"/>
      <c r="AL34" s="95"/>
      <c r="AM34" s="95"/>
      <c r="AN34" s="95"/>
      <c r="AO34" s="95"/>
      <c r="AP34" s="95"/>
      <c r="AQ34" s="96"/>
      <c r="AR34" s="168">
        <v>1</v>
      </c>
      <c r="AS34" s="99"/>
      <c r="AT34" s="98">
        <f>H34*AS34</f>
        <v>0</v>
      </c>
    </row>
    <row r="35" spans="1:46" ht="16.5" x14ac:dyDescent="0.3">
      <c r="A35" s="70" t="s">
        <v>50</v>
      </c>
      <c r="B35" s="83" t="s">
        <v>49</v>
      </c>
      <c r="C35" s="84">
        <v>1</v>
      </c>
      <c r="D35" s="84">
        <v>1</v>
      </c>
      <c r="E35" s="84" t="s">
        <v>52</v>
      </c>
      <c r="F35" s="85" t="str">
        <f t="shared" ref="F35" si="24">CONCATENATE(B35,".",C35,".",D35,E35)</f>
        <v>N.1.1a</v>
      </c>
      <c r="G35" s="68" t="s">
        <v>56</v>
      </c>
      <c r="H35" s="86">
        <v>1</v>
      </c>
      <c r="I35" s="70"/>
      <c r="J35" s="68"/>
      <c r="K35" s="68"/>
      <c r="L35" s="68">
        <v>1</v>
      </c>
      <c r="M35" s="68"/>
      <c r="N35" s="68"/>
      <c r="O35" s="87"/>
      <c r="P35" s="134" t="s">
        <v>41</v>
      </c>
      <c r="Q35" s="135"/>
      <c r="R35" s="100">
        <v>105.333333333333</v>
      </c>
      <c r="S35" s="174">
        <v>75</v>
      </c>
      <c r="T35" s="89">
        <f t="shared" ref="T35" si="25">R35*S35/10000</f>
        <v>0.78999999999999759</v>
      </c>
      <c r="U35" s="89"/>
      <c r="V35" s="88">
        <f>R35+3</f>
        <v>108.333333333333</v>
      </c>
      <c r="W35" s="90">
        <f t="shared" ref="W35" si="26">S35+3</f>
        <v>78</v>
      </c>
      <c r="X35" s="91" t="s">
        <v>57</v>
      </c>
      <c r="Y35" s="92"/>
      <c r="Z35" s="93"/>
      <c r="AA35" s="94"/>
      <c r="AB35" s="93"/>
      <c r="AC35" s="93"/>
      <c r="AD35" s="93"/>
      <c r="AE35" s="95"/>
      <c r="AF35" s="95"/>
      <c r="AG35" s="93">
        <v>1</v>
      </c>
      <c r="AH35" s="93"/>
      <c r="AI35" s="93"/>
      <c r="AJ35" s="94"/>
      <c r="AK35" s="95"/>
      <c r="AL35" s="95"/>
      <c r="AM35" s="95"/>
      <c r="AN35" s="95"/>
      <c r="AO35" s="95"/>
      <c r="AP35" s="95"/>
      <c r="AQ35" s="96"/>
      <c r="AR35" s="170">
        <v>1</v>
      </c>
      <c r="AS35" s="99"/>
      <c r="AT35" s="98">
        <f>H35*AS35</f>
        <v>0</v>
      </c>
    </row>
    <row r="36" spans="1:46" ht="16.5" x14ac:dyDescent="0.3">
      <c r="A36" s="70" t="s">
        <v>50</v>
      </c>
      <c r="B36" s="83" t="s">
        <v>49</v>
      </c>
      <c r="C36" s="84">
        <v>1</v>
      </c>
      <c r="D36" s="84">
        <v>1</v>
      </c>
      <c r="E36" s="84" t="s">
        <v>53</v>
      </c>
      <c r="F36" s="85" t="str">
        <f t="shared" ref="F36" si="27">CONCATENATE(B36,".",C36,".",D36,E36)</f>
        <v>N.1.1b</v>
      </c>
      <c r="G36" s="68" t="s">
        <v>69</v>
      </c>
      <c r="H36" s="86">
        <v>1</v>
      </c>
      <c r="I36" s="70"/>
      <c r="J36" s="68"/>
      <c r="K36" s="68">
        <v>1</v>
      </c>
      <c r="L36" s="68"/>
      <c r="M36" s="68"/>
      <c r="N36" s="68"/>
      <c r="O36" s="87"/>
      <c r="P36" s="134" t="s">
        <v>41</v>
      </c>
      <c r="Q36" s="135"/>
      <c r="R36" s="100">
        <v>105.333333333333</v>
      </c>
      <c r="S36" s="174">
        <v>75</v>
      </c>
      <c r="T36" s="89">
        <f t="shared" ref="T36" si="28">R36*S36/10000</f>
        <v>0.78999999999999759</v>
      </c>
      <c r="U36" s="89"/>
      <c r="V36" s="88">
        <f>R36</f>
        <v>105.333333333333</v>
      </c>
      <c r="W36" s="90">
        <f t="shared" ref="W36" si="29">S36+3</f>
        <v>78</v>
      </c>
      <c r="X36" s="91" t="s">
        <v>57</v>
      </c>
      <c r="Y36" s="92"/>
      <c r="Z36" s="93"/>
      <c r="AA36" s="94"/>
      <c r="AB36" s="93"/>
      <c r="AC36" s="93"/>
      <c r="AD36" s="93"/>
      <c r="AE36" s="95"/>
      <c r="AF36" s="95"/>
      <c r="AG36" s="93">
        <v>1</v>
      </c>
      <c r="AH36" s="93"/>
      <c r="AI36" s="93"/>
      <c r="AJ36" s="94"/>
      <c r="AK36" s="95"/>
      <c r="AL36" s="95"/>
      <c r="AM36" s="95"/>
      <c r="AN36" s="95"/>
      <c r="AO36" s="95"/>
      <c r="AP36" s="95"/>
      <c r="AQ36" s="96"/>
      <c r="AR36" s="170"/>
      <c r="AS36" s="99"/>
      <c r="AT36" s="98">
        <f>H36*AS36</f>
        <v>0</v>
      </c>
    </row>
    <row r="37" spans="1:46" ht="16.5" x14ac:dyDescent="0.3">
      <c r="A37" s="70" t="s">
        <v>50</v>
      </c>
      <c r="B37" s="83" t="s">
        <v>49</v>
      </c>
      <c r="C37" s="84">
        <v>1</v>
      </c>
      <c r="D37" s="84">
        <v>1</v>
      </c>
      <c r="E37" s="84" t="s">
        <v>54</v>
      </c>
      <c r="F37" s="85" t="str">
        <f t="shared" ref="F37" si="30">CONCATENATE(B37,".",C37,".",D37,E37)</f>
        <v>N.1.1c</v>
      </c>
      <c r="G37" s="68" t="s">
        <v>69</v>
      </c>
      <c r="H37" s="86">
        <v>1</v>
      </c>
      <c r="I37" s="70"/>
      <c r="J37" s="68"/>
      <c r="K37" s="68">
        <v>1</v>
      </c>
      <c r="L37" s="68"/>
      <c r="M37" s="68"/>
      <c r="N37" s="68"/>
      <c r="O37" s="87"/>
      <c r="P37" s="134" t="s">
        <v>41</v>
      </c>
      <c r="Q37" s="135"/>
      <c r="R37" s="100">
        <v>105.333333333333</v>
      </c>
      <c r="S37" s="174">
        <v>75</v>
      </c>
      <c r="T37" s="89">
        <f t="shared" ref="T37" si="31">R37*S37/10000</f>
        <v>0.78999999999999759</v>
      </c>
      <c r="U37" s="89"/>
      <c r="V37" s="88">
        <f>R37+3</f>
        <v>108.333333333333</v>
      </c>
      <c r="W37" s="90">
        <f t="shared" ref="W37" si="32">S37+3</f>
        <v>78</v>
      </c>
      <c r="X37" s="91" t="s">
        <v>57</v>
      </c>
      <c r="Y37" s="92"/>
      <c r="Z37" s="93"/>
      <c r="AA37" s="94"/>
      <c r="AB37" s="93"/>
      <c r="AC37" s="93"/>
      <c r="AD37" s="93"/>
      <c r="AE37" s="95"/>
      <c r="AF37" s="95"/>
      <c r="AG37" s="93">
        <v>1</v>
      </c>
      <c r="AH37" s="93"/>
      <c r="AI37" s="93"/>
      <c r="AJ37" s="94"/>
      <c r="AK37" s="95"/>
      <c r="AL37" s="95"/>
      <c r="AM37" s="95"/>
      <c r="AN37" s="95"/>
      <c r="AO37" s="95"/>
      <c r="AP37" s="95"/>
      <c r="AQ37" s="96"/>
      <c r="AR37" s="170"/>
      <c r="AS37" s="99"/>
      <c r="AT37" s="98">
        <f>H37*AS37</f>
        <v>0</v>
      </c>
    </row>
    <row r="38" spans="1:46" ht="17.25" thickBot="1" x14ac:dyDescent="0.35">
      <c r="A38" s="104" t="s">
        <v>50</v>
      </c>
      <c r="B38" s="105" t="s">
        <v>49</v>
      </c>
      <c r="C38" s="106">
        <v>1</v>
      </c>
      <c r="D38" s="106">
        <v>2</v>
      </c>
      <c r="E38" s="106"/>
      <c r="F38" s="107" t="str">
        <f t="shared" si="0"/>
        <v>N.1.2</v>
      </c>
      <c r="G38" s="108" t="s">
        <v>56</v>
      </c>
      <c r="H38" s="109">
        <v>1</v>
      </c>
      <c r="I38" s="104"/>
      <c r="J38" s="108"/>
      <c r="K38" s="108"/>
      <c r="L38" s="108">
        <v>1</v>
      </c>
      <c r="M38" s="108"/>
      <c r="N38" s="108"/>
      <c r="O38" s="110"/>
      <c r="P38" s="138" t="s">
        <v>41</v>
      </c>
      <c r="Q38" s="139"/>
      <c r="R38" s="111">
        <v>80</v>
      </c>
      <c r="S38" s="111">
        <v>120</v>
      </c>
      <c r="T38" s="112">
        <f t="shared" si="21"/>
        <v>0.96</v>
      </c>
      <c r="U38" s="112"/>
      <c r="V38" s="113">
        <f t="shared" si="22"/>
        <v>86</v>
      </c>
      <c r="W38" s="114">
        <f t="shared" si="23"/>
        <v>123</v>
      </c>
      <c r="X38" s="115" t="s">
        <v>57</v>
      </c>
      <c r="Y38" s="116"/>
      <c r="Z38" s="117"/>
      <c r="AA38" s="118"/>
      <c r="AB38" s="117"/>
      <c r="AC38" s="117"/>
      <c r="AD38" s="117"/>
      <c r="AE38" s="119"/>
      <c r="AF38" s="119"/>
      <c r="AG38" s="117">
        <v>1</v>
      </c>
      <c r="AH38" s="117"/>
      <c r="AI38" s="117"/>
      <c r="AJ38" s="118"/>
      <c r="AK38" s="119"/>
      <c r="AL38" s="119"/>
      <c r="AM38" s="119"/>
      <c r="AN38" s="119"/>
      <c r="AO38" s="119"/>
      <c r="AP38" s="119"/>
      <c r="AQ38" s="120"/>
      <c r="AR38" s="173">
        <v>1</v>
      </c>
      <c r="AS38" s="121"/>
      <c r="AT38" s="123">
        <f>H38*AS38</f>
        <v>0</v>
      </c>
    </row>
    <row r="40" spans="1:46" ht="13.5" thickBot="1" x14ac:dyDescent="0.25"/>
    <row r="41" spans="1:46" ht="17.25" thickBot="1" x14ac:dyDescent="0.35">
      <c r="A41" s="149" t="s">
        <v>59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1"/>
      <c r="AT41" s="122">
        <f>SUM(AT8:AT40)</f>
        <v>0</v>
      </c>
    </row>
  </sheetData>
  <mergeCells count="11">
    <mergeCell ref="A41:AS41"/>
    <mergeCell ref="R5:T5"/>
    <mergeCell ref="V5:W5"/>
    <mergeCell ref="X5:AN5"/>
    <mergeCell ref="AS5:AT5"/>
    <mergeCell ref="Y6:AA6"/>
    <mergeCell ref="AB6:AD6"/>
    <mergeCell ref="AS6:AS7"/>
    <mergeCell ref="AT6:AT7"/>
    <mergeCell ref="AR17:AR18"/>
    <mergeCell ref="AR35:AR3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&amp;L&amp;"Arial,Gras"&amp;K00-048PLURI&amp;K000000CITE SPRL&amp;C&amp;F&amp;R24-02-22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Men-ext</vt:lpstr>
      <vt:lpstr>'Men-ext'!Impression_des_titres</vt:lpstr>
      <vt:lpstr>'Men-ext'!Zone_d_impression</vt:lpstr>
    </vt:vector>
  </TitlesOfParts>
  <Manager>PLURICITE SPRL</Manager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HACHEZ</dc:creator>
  <cp:lastModifiedBy>Jean-Baptiste Wauters</cp:lastModifiedBy>
  <cp:lastPrinted>2021-05-19T12:44:05Z</cp:lastPrinted>
  <dcterms:created xsi:type="dcterms:W3CDTF">2008-03-26T22:18:59Z</dcterms:created>
  <dcterms:modified xsi:type="dcterms:W3CDTF">2022-07-10T15:18:31Z</dcterms:modified>
</cp:coreProperties>
</file>